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имур\Desktop\ОРГАНИЗ Документы\УЧЕБНЫЕ ПЛАНЫ (наши)\УЧ ПЛАНЫ (наши 2017-2018)\УЧ планы ПОСО\"/>
    </mc:Choice>
  </mc:AlternateContent>
  <bookViews>
    <workbookView xWindow="0" yWindow="0" windowWidth="11640" windowHeight="9630"/>
  </bookViews>
  <sheets>
    <sheet name="ПОСО++++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5" l="1"/>
  <c r="N59" i="5"/>
  <c r="G54" i="5" l="1"/>
  <c r="G59" i="5"/>
  <c r="G53" i="5" l="1"/>
  <c r="K9" i="5"/>
  <c r="E23" i="5" l="1"/>
  <c r="E10" i="5"/>
  <c r="E11" i="5"/>
  <c r="E12" i="5"/>
  <c r="E13" i="5"/>
  <c r="E14" i="5"/>
  <c r="E15" i="5"/>
  <c r="E17" i="5"/>
  <c r="F9" i="5"/>
  <c r="G9" i="5"/>
  <c r="H9" i="5"/>
  <c r="I9" i="5"/>
  <c r="L9" i="5"/>
  <c r="E18" i="5"/>
  <c r="F18" i="5"/>
  <c r="G18" i="5"/>
  <c r="H18" i="5"/>
  <c r="H8" i="5" s="1"/>
  <c r="I18" i="5"/>
  <c r="K18" i="5"/>
  <c r="L18" i="5"/>
  <c r="F22" i="5"/>
  <c r="I22" i="5"/>
  <c r="K22" i="5"/>
  <c r="L22" i="5"/>
  <c r="I8" i="5" l="1"/>
  <c r="K8" i="5"/>
  <c r="K64" i="5" s="1"/>
  <c r="K65" i="5" s="1"/>
  <c r="F8" i="5"/>
  <c r="L8" i="5"/>
  <c r="L64" i="5" s="1"/>
  <c r="L65" i="5" s="1"/>
  <c r="G8" i="5"/>
  <c r="E9" i="5"/>
  <c r="E8" i="5" s="1"/>
  <c r="K68" i="5" l="1"/>
  <c r="L68" i="5"/>
  <c r="I24" i="5" l="1"/>
  <c r="H24" i="5" l="1"/>
  <c r="H36" i="5"/>
  <c r="I59" i="5"/>
  <c r="I54" i="5"/>
  <c r="F24" i="5"/>
  <c r="E31" i="5"/>
  <c r="E30" i="5"/>
  <c r="E29" i="5"/>
  <c r="E28" i="5"/>
  <c r="E27" i="5"/>
  <c r="E26" i="5"/>
  <c r="E25" i="5"/>
  <c r="E24" i="5" l="1"/>
  <c r="E55" i="5"/>
  <c r="P36" i="5" l="1"/>
  <c r="P65" i="5" s="1"/>
  <c r="I36" i="5"/>
  <c r="F36" i="5"/>
  <c r="F54" i="5"/>
  <c r="O24" i="5" l="1"/>
  <c r="N24" i="5"/>
  <c r="M24" i="5"/>
  <c r="M36" i="5"/>
  <c r="N36" i="5"/>
  <c r="O36" i="5"/>
  <c r="G24" i="5" l="1"/>
  <c r="F32" i="5" l="1"/>
  <c r="G32" i="5"/>
  <c r="H32" i="5"/>
  <c r="I32" i="5"/>
  <c r="M32" i="5"/>
  <c r="N32" i="5"/>
  <c r="N65" i="5" s="1"/>
  <c r="G51" i="5" l="1"/>
  <c r="E51" i="5" l="1"/>
  <c r="G36" i="5"/>
  <c r="N54" i="5"/>
  <c r="G35" i="5" l="1"/>
  <c r="G64" i="5" s="1"/>
  <c r="G65" i="5" s="1"/>
  <c r="E60" i="5"/>
  <c r="E59" i="5" s="1"/>
  <c r="P59" i="5"/>
  <c r="O59" i="5"/>
  <c r="N53" i="5"/>
  <c r="M59" i="5"/>
  <c r="H59" i="5"/>
  <c r="F59" i="5"/>
  <c r="F53" i="5" s="1"/>
  <c r="F35" i="5" s="1"/>
  <c r="E56" i="5"/>
  <c r="E54" i="5" s="1"/>
  <c r="E53" i="5" s="1"/>
  <c r="O54" i="5"/>
  <c r="M54" i="5"/>
  <c r="H54" i="5"/>
  <c r="E52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4" i="5"/>
  <c r="E33" i="5"/>
  <c r="P24" i="5"/>
  <c r="H53" i="5" l="1"/>
  <c r="H35" i="5" s="1"/>
  <c r="E64" i="5"/>
  <c r="E65" i="5" s="1"/>
  <c r="E36" i="5"/>
  <c r="E35" i="5" s="1"/>
  <c r="E32" i="5"/>
  <c r="M53" i="5"/>
  <c r="I53" i="5"/>
  <c r="O53" i="5"/>
  <c r="O35" i="5" s="1"/>
  <c r="O64" i="5" s="1"/>
  <c r="N35" i="5"/>
  <c r="N64" i="5" s="1"/>
  <c r="P53" i="5"/>
  <c r="P35" i="5" s="1"/>
  <c r="P64" i="5" s="1"/>
  <c r="H65" i="5" l="1"/>
  <c r="H64" i="5"/>
  <c r="I35" i="5"/>
  <c r="P8" i="5"/>
  <c r="M35" i="5"/>
  <c r="M64" i="5" s="1"/>
  <c r="O65" i="5"/>
  <c r="I65" i="5" l="1"/>
  <c r="I64" i="5"/>
  <c r="N8" i="5"/>
  <c r="N68" i="5"/>
  <c r="P68" i="5"/>
  <c r="O8" i="5"/>
  <c r="O68" i="5"/>
  <c r="M65" i="5" l="1"/>
  <c r="M68" i="5"/>
  <c r="M8" i="5"/>
</calcChain>
</file>

<file path=xl/sharedStrings.xml><?xml version="1.0" encoding="utf-8"?>
<sst xmlns="http://schemas.openxmlformats.org/spreadsheetml/2006/main" count="224" uniqueCount="189">
  <si>
    <t>Наименование дисциплин, профессиональных модулей, междисциплинарных курсов, практик</t>
  </si>
  <si>
    <t>Распределение обязательной нагрузки и практик по курсам и семестрам ( часов в семестре)</t>
  </si>
  <si>
    <t>Максимальная нагрузка с учетом практика</t>
  </si>
  <si>
    <t>Обязательная аудиторная нагрузка</t>
  </si>
  <si>
    <t>1 курс</t>
  </si>
  <si>
    <t>2 курс</t>
  </si>
  <si>
    <t>3 курс</t>
  </si>
  <si>
    <t>Всего</t>
  </si>
  <si>
    <t>1 сем</t>
  </si>
  <si>
    <t>2 сем</t>
  </si>
  <si>
    <t>3 сем</t>
  </si>
  <si>
    <t>Лабораторных и практических занятий, практик</t>
  </si>
  <si>
    <t>Курсовых проектов (работ)</t>
  </si>
  <si>
    <t>О.00</t>
  </si>
  <si>
    <t>Общеобразовательный цикл</t>
  </si>
  <si>
    <t>Учебные дисциплины (общие)</t>
  </si>
  <si>
    <t>ОУД.01</t>
  </si>
  <si>
    <t>Русский язык</t>
  </si>
  <si>
    <t>ОУД.02</t>
  </si>
  <si>
    <t xml:space="preserve">Литература </t>
  </si>
  <si>
    <t>ОУД.03</t>
  </si>
  <si>
    <t>Иностранный язык (английский язык)</t>
  </si>
  <si>
    <t>ОУД.04</t>
  </si>
  <si>
    <t>ОУД.05</t>
  </si>
  <si>
    <t>История</t>
  </si>
  <si>
    <t>ОУД.06</t>
  </si>
  <si>
    <t>Физическая культура</t>
  </si>
  <si>
    <t>ОУД.07</t>
  </si>
  <si>
    <t>Основы безопасности жизнедеятельности</t>
  </si>
  <si>
    <t>Учебные дисциплины по выбору из обязательных предметных областей</t>
  </si>
  <si>
    <t>ОУД.08</t>
  </si>
  <si>
    <t>Информатика</t>
  </si>
  <si>
    <t>ОУД.09</t>
  </si>
  <si>
    <t xml:space="preserve">Обществознание </t>
  </si>
  <si>
    <t>ОУД.10</t>
  </si>
  <si>
    <t>ОУД.11</t>
  </si>
  <si>
    <t>Естествознание</t>
  </si>
  <si>
    <t>Самостоятельная работа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</si>
  <si>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</si>
  <si>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</si>
  <si>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</si>
  <si>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</si>
  <si>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</si>
  <si>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</si>
  <si>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Иностранный язык</t>
  </si>
  <si>
    <t>ОГСЭ.04</t>
  </si>
  <si>
    <t>Традиционная чеченская культура и этика</t>
  </si>
  <si>
    <t>ЕН.00</t>
  </si>
  <si>
    <t>Математический и общий естественнонаучный цикл</t>
  </si>
  <si>
    <t>- / 2 ДЗ / -</t>
  </si>
  <si>
    <t>ЕН.01</t>
  </si>
  <si>
    <t>Математика</t>
  </si>
  <si>
    <t>ЕН.02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</si>
  <si>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</si>
  <si>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</si>
  <si>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</si>
  <si>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</si>
  <si>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</si>
  <si>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Теория государства и права</t>
  </si>
  <si>
    <t>ОП.02</t>
  </si>
  <si>
    <t>Конституционное право</t>
  </si>
  <si>
    <t>ОП.03</t>
  </si>
  <si>
    <t>Административное право</t>
  </si>
  <si>
    <t>ОП.04</t>
  </si>
  <si>
    <t>Основы экологического права</t>
  </si>
  <si>
    <t>ОП.05</t>
  </si>
  <si>
    <t>Трудовое право</t>
  </si>
  <si>
    <t>ОП.06</t>
  </si>
  <si>
    <t xml:space="preserve">Гражданское  право </t>
  </si>
  <si>
    <t>ОП.07</t>
  </si>
  <si>
    <t>Семейное право</t>
  </si>
  <si>
    <t>ОП.08</t>
  </si>
  <si>
    <t>Гражданский процесс</t>
  </si>
  <si>
    <t>ОП.09</t>
  </si>
  <si>
    <t>Страховое дело</t>
  </si>
  <si>
    <t>ОП.10</t>
  </si>
  <si>
    <t>Статистика</t>
  </si>
  <si>
    <t>ОП.11</t>
  </si>
  <si>
    <t>Экономика организации</t>
  </si>
  <si>
    <t>ОП.12</t>
  </si>
  <si>
    <t>Менеджмент</t>
  </si>
  <si>
    <t>ОП.13</t>
  </si>
  <si>
    <t>Документационное обеспечение управления</t>
  </si>
  <si>
    <t>ОП.14</t>
  </si>
  <si>
    <t>Информационные технологии в профессиональной  деятельности</t>
  </si>
  <si>
    <t>ОП.15</t>
  </si>
  <si>
    <t>Безопасность жизнедеятельности</t>
  </si>
  <si>
    <t>ОП.16</t>
  </si>
  <si>
    <t>Правоохранительные органы</t>
  </si>
  <si>
    <t>ПМ.00</t>
  </si>
  <si>
    <t>ПМ.01</t>
  </si>
  <si>
    <t>МДК.01.01</t>
  </si>
  <si>
    <t>Право  социального обеспечения</t>
  </si>
  <si>
    <t>МДК.01.02</t>
  </si>
  <si>
    <t>Психология социально-правовой деятельности</t>
  </si>
  <si>
    <t>УП.01</t>
  </si>
  <si>
    <t xml:space="preserve">Учебная практика </t>
  </si>
  <si>
    <t xml:space="preserve">    </t>
  </si>
  <si>
    <t>ПП.01</t>
  </si>
  <si>
    <t>Производственная практика по профилю специальности</t>
  </si>
  <si>
    <t>ПМ.02</t>
  </si>
  <si>
    <t>МДК.02.01</t>
  </si>
  <si>
    <t>УП.02</t>
  </si>
  <si>
    <t>ПП.02</t>
  </si>
  <si>
    <t>ГИА.00</t>
  </si>
  <si>
    <t>Государственная итоговая аттестация</t>
  </si>
  <si>
    <t>ПДП.00</t>
  </si>
  <si>
    <t>Производственная  (преддипломная) практика</t>
  </si>
  <si>
    <t>Дипломная работа</t>
  </si>
  <si>
    <t>Выполнение дипломной работы с 18 мая по 14 июня (всего  4 недели)</t>
  </si>
  <si>
    <t>Защита дипломной работы  с  15 июня по 28 июня  (всего  2 недели)</t>
  </si>
  <si>
    <t>Всего в семестре</t>
  </si>
  <si>
    <t>часов по дисциплинам и МДК</t>
  </si>
  <si>
    <t>учебной практики</t>
  </si>
  <si>
    <t>производственной практики</t>
  </si>
  <si>
    <t>преддипломная практика</t>
  </si>
  <si>
    <t>зачетов</t>
  </si>
  <si>
    <t>4 сем</t>
  </si>
  <si>
    <t>5 сем</t>
  </si>
  <si>
    <t>6 сем</t>
  </si>
  <si>
    <t>в том числе теоритеческое обучение</t>
  </si>
  <si>
    <t>в т. ч. Лекций</t>
  </si>
  <si>
    <t>17 нед</t>
  </si>
  <si>
    <t>22 нед</t>
  </si>
  <si>
    <t>13,5 нед</t>
  </si>
  <si>
    <t>ДЗ,З,Эк</t>
  </si>
  <si>
    <t>Учебная нагрузка обучающихся                                         (в часах)</t>
  </si>
  <si>
    <t>Формы промежуточной аттестации (по семестрам)</t>
  </si>
  <si>
    <t>*, ДЗ</t>
  </si>
  <si>
    <t>*, Э</t>
  </si>
  <si>
    <t>*,*, ДЗ</t>
  </si>
  <si>
    <t>*,*,*,*,*, ДЗ</t>
  </si>
  <si>
    <t>*,*,*, ДЗ</t>
  </si>
  <si>
    <t>*,*,*, Э</t>
  </si>
  <si>
    <t>*,*,*,*, ДЗ</t>
  </si>
  <si>
    <t>экзаменов /в том числе Э (к) /</t>
  </si>
  <si>
    <t>дифференцированных зачетов /в том числе КДз/</t>
  </si>
  <si>
    <t>Количество часов</t>
  </si>
  <si>
    <t xml:space="preserve">Семестры </t>
  </si>
  <si>
    <t>в неделю</t>
  </si>
  <si>
    <t>6 недель</t>
  </si>
  <si>
    <t>4 недели</t>
  </si>
  <si>
    <t>всего 4 нед</t>
  </si>
  <si>
    <t>всего 2 нед</t>
  </si>
  <si>
    <t>Государственная итоговая аттестация:</t>
  </si>
  <si>
    <t>16 нед</t>
  </si>
  <si>
    <t>ОГСЭ.05</t>
  </si>
  <si>
    <t>Родной язык и родная литература</t>
  </si>
  <si>
    <t>ОГСЭ.06</t>
  </si>
  <si>
    <t>ОГСЭ.07</t>
  </si>
  <si>
    <t xml:space="preserve">Обеспечение реализации прав граждан в сфере пенсионного обеспечения и социальной защиты </t>
  </si>
  <si>
    <t xml:space="preserve">Организационное обеспечение деятельности учреждений социальной защиты населения и органов Пенсионного фонда Российской Федерации </t>
  </si>
  <si>
    <t>Астрономия</t>
  </si>
  <si>
    <t>Организация работы органов и учреждений социальной защиты населения, органов Пенсионного фонда Российской Федерации (ПФР)</t>
  </si>
  <si>
    <t>Дополнительные дисциплины по выбору обучающихся</t>
  </si>
  <si>
    <t>Психология общения</t>
  </si>
  <si>
    <t>ОУД.12</t>
  </si>
  <si>
    <t>6 ДЗ/ 2 Эк</t>
  </si>
  <si>
    <t>1 ДЗ</t>
  </si>
  <si>
    <t>*,*, *,*, ДЗ</t>
  </si>
  <si>
    <t>*,*,*, *, ДЗ</t>
  </si>
  <si>
    <t xml:space="preserve">1 З / 7ДЗ </t>
  </si>
  <si>
    <t>*,*,*,Э</t>
  </si>
  <si>
    <t>*,*,*,*,Э</t>
  </si>
  <si>
    <t>*,*,*,*,*, Э (к)</t>
  </si>
  <si>
    <t>*,*,*,Э (к)</t>
  </si>
  <si>
    <t>2 КДз / 2 Э(к)</t>
  </si>
  <si>
    <t>*,*,*, КДЗ№2</t>
  </si>
  <si>
    <t xml:space="preserve">Профессиональные модули  </t>
  </si>
  <si>
    <t>*,*,*,*,*,КДЗ№1</t>
  </si>
  <si>
    <t>*,*,*,*,*, Э</t>
  </si>
  <si>
    <t>*,*,*,*, Э</t>
  </si>
  <si>
    <r>
      <t>Консультации:</t>
    </r>
    <r>
      <rPr>
        <sz val="10"/>
        <color indexed="8"/>
        <rFont val="Times New Roman"/>
        <family val="1"/>
        <charset val="204"/>
      </rPr>
      <t xml:space="preserve"> 4 часа в год на 1 обучающегося</t>
    </r>
  </si>
  <si>
    <t>23 нед, в т.ч. 18 теорет. нагр</t>
  </si>
  <si>
    <t>4+1 Фк</t>
  </si>
  <si>
    <t>1 Фк</t>
  </si>
  <si>
    <t>*,*,*,ДЗ</t>
  </si>
  <si>
    <t>2 ДЗ/ 1 Э</t>
  </si>
  <si>
    <t>8 ДЗ / 8 Э</t>
  </si>
  <si>
    <t>1 З*28 ДЗ*13 Э</t>
  </si>
  <si>
    <t>/ 10 ДЗ / 10 Э</t>
  </si>
  <si>
    <t>1+1 Э кв</t>
  </si>
  <si>
    <t>5+1 Э кв</t>
  </si>
  <si>
    <t>4. ПЛАН УЧЕБНОГО ПРОЦЕССА. ПОСО - (2 года 10 месяцев)</t>
  </si>
  <si>
    <t>ВСЕГО  (вместе с практикой)</t>
  </si>
  <si>
    <t>ВСЕГО (без практики)</t>
  </si>
  <si>
    <t>*,ДЗ,З, ДЗ,З, ДЗ</t>
  </si>
  <si>
    <t>Русский язык и культура речи</t>
  </si>
  <si>
    <t>*,*,З, 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</si>
</sst>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/>
    <xf numFmtId="0" fontId="4" fillId="0" borderId="0" xfId="0" applyFont="1"/>
    <xf numFmtId="0" fontId="2" fillId="2" borderId="0" xfId="0" applyFont="1" applyFill="1"/>
    <xf numFmtId="0" fontId="5" fillId="2" borderId="1" xfId="0" applyFont="1" applyFill="1" applyBorder="1" applyAlignment="1"/>
    <xf numFmtId="0" fontId="1" fillId="2" borderId="9" xfId="0" applyFont="1" applyFill="1" applyBorder="1"/>
    <xf numFmtId="0" fontId="1" fillId="2" borderId="9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0" xfId="0" applyFont="1" applyFill="1"/>
    <xf numFmtId="0" fontId="1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textRotation="90"/>
    </xf>
    <xf numFmtId="0" fontId="1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3" fillId="7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9" fillId="2" borderId="0" xfId="0" applyFont="1" applyFill="1"/>
    <xf numFmtId="0" fontId="9" fillId="2" borderId="1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0" fontId="11" fillId="2" borderId="1" xfId="0" applyFont="1" applyFill="1" applyBorder="1"/>
    <xf numFmtId="0" fontId="9" fillId="7" borderId="1" xfId="0" applyFont="1" applyFill="1" applyBorder="1"/>
    <xf numFmtId="0" fontId="12" fillId="2" borderId="1" xfId="0" applyFont="1" applyFill="1" applyBorder="1"/>
    <xf numFmtId="0" fontId="10" fillId="7" borderId="1" xfId="0" applyFont="1" applyFill="1" applyBorder="1"/>
    <xf numFmtId="0" fontId="9" fillId="2" borderId="2" xfId="0" applyFont="1" applyFill="1" applyBorder="1"/>
    <xf numFmtId="0" fontId="13" fillId="0" borderId="0" xfId="0" applyFont="1"/>
    <xf numFmtId="0" fontId="3" fillId="2" borderId="2" xfId="0" applyFont="1" applyFill="1" applyBorder="1" applyAlignment="1">
      <alignment horizontal="center"/>
    </xf>
    <xf numFmtId="0" fontId="9" fillId="8" borderId="1" xfId="0" applyFont="1" applyFill="1" applyBorder="1"/>
    <xf numFmtId="0" fontId="7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9" fillId="4" borderId="1" xfId="0" applyFont="1" applyFill="1" applyBorder="1" applyAlignment="1"/>
    <xf numFmtId="0" fontId="3" fillId="4" borderId="1" xfId="0" applyFont="1" applyFill="1" applyBorder="1" applyAlignment="1"/>
    <xf numFmtId="0" fontId="9" fillId="8" borderId="1" xfId="0" applyFont="1" applyFill="1" applyBorder="1" applyAlignment="1"/>
    <xf numFmtId="0" fontId="3" fillId="8" borderId="1" xfId="0" applyFont="1" applyFill="1" applyBorder="1" applyAlignment="1"/>
    <xf numFmtId="0" fontId="0" fillId="2" borderId="0" xfId="0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 wrapText="1"/>
    </xf>
    <xf numFmtId="0" fontId="2" fillId="7" borderId="3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3" borderId="5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3" borderId="9" xfId="0" applyFont="1" applyFill="1" applyBorder="1" applyAlignment="1">
      <alignment horizontal="center" textRotation="90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1" fillId="3" borderId="15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center" textRotation="90" wrapText="1"/>
    </xf>
    <xf numFmtId="0" fontId="1" fillId="3" borderId="8" xfId="0" applyFont="1" applyFill="1" applyBorder="1" applyAlignment="1">
      <alignment horizontal="center" textRotation="90" wrapText="1"/>
    </xf>
    <xf numFmtId="0" fontId="1" fillId="3" borderId="9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textRotation="90"/>
    </xf>
    <xf numFmtId="0" fontId="1" fillId="3" borderId="8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topLeftCell="A37" workbookViewId="0">
      <selection activeCell="D55" sqref="D55:D58"/>
    </sheetView>
  </sheetViews>
  <sheetFormatPr defaultRowHeight="15" x14ac:dyDescent="0.25"/>
  <cols>
    <col min="1" max="1" width="7.85546875" style="56" customWidth="1"/>
    <col min="2" max="2" width="13.7109375" style="3" customWidth="1"/>
    <col min="3" max="3" width="18.7109375" style="3" customWidth="1"/>
    <col min="4" max="4" width="13.42578125" customWidth="1"/>
    <col min="5" max="5" width="6.28515625" style="29" customWidth="1"/>
    <col min="6" max="8" width="6.7109375" style="29" customWidth="1"/>
    <col min="9" max="9" width="7.28515625" style="29" customWidth="1"/>
    <col min="10" max="10" width="6.42578125" style="29" customWidth="1"/>
    <col min="11" max="11" width="6" style="29" customWidth="1"/>
    <col min="12" max="12" width="6.42578125" style="29" customWidth="1"/>
    <col min="13" max="13" width="6" style="40" customWidth="1"/>
    <col min="14" max="14" width="6.7109375" style="41" customWidth="1"/>
    <col min="15" max="15" width="5.85546875" style="29" customWidth="1"/>
    <col min="16" max="16" width="7.85546875" style="29" customWidth="1"/>
    <col min="17" max="17" width="4.85546875" style="38" customWidth="1"/>
  </cols>
  <sheetData>
    <row r="1" spans="1:16" x14ac:dyDescent="0.25">
      <c r="A1" s="47"/>
      <c r="B1" s="4" t="s">
        <v>183</v>
      </c>
      <c r="C1" s="1"/>
      <c r="D1" s="1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" customHeight="1" x14ac:dyDescent="0.25">
      <c r="A2" s="99"/>
      <c r="B2" s="122"/>
      <c r="C2" s="123"/>
      <c r="D2" s="90" t="s">
        <v>127</v>
      </c>
      <c r="E2" s="93" t="s">
        <v>126</v>
      </c>
      <c r="F2" s="94"/>
      <c r="G2" s="94"/>
      <c r="H2" s="94"/>
      <c r="I2" s="94"/>
      <c r="J2" s="95"/>
      <c r="K2" s="93" t="s">
        <v>1</v>
      </c>
      <c r="L2" s="94"/>
      <c r="M2" s="94"/>
      <c r="N2" s="94"/>
      <c r="O2" s="94"/>
      <c r="P2" s="95"/>
    </row>
    <row r="3" spans="1:16" ht="23.25" customHeight="1" x14ac:dyDescent="0.25">
      <c r="A3" s="101"/>
      <c r="B3" s="124"/>
      <c r="C3" s="125"/>
      <c r="D3" s="91"/>
      <c r="E3" s="96"/>
      <c r="F3" s="97"/>
      <c r="G3" s="97"/>
      <c r="H3" s="97"/>
      <c r="I3" s="97"/>
      <c r="J3" s="98"/>
      <c r="K3" s="96"/>
      <c r="L3" s="97"/>
      <c r="M3" s="97"/>
      <c r="N3" s="97"/>
      <c r="O3" s="97"/>
      <c r="P3" s="98"/>
    </row>
    <row r="4" spans="1:16" ht="22.5" customHeight="1" x14ac:dyDescent="0.25">
      <c r="A4" s="99"/>
      <c r="B4" s="102" t="s">
        <v>0</v>
      </c>
      <c r="C4" s="103"/>
      <c r="D4" s="91"/>
      <c r="E4" s="108" t="s">
        <v>2</v>
      </c>
      <c r="F4" s="108" t="s">
        <v>37</v>
      </c>
      <c r="G4" s="111" t="s">
        <v>3</v>
      </c>
      <c r="H4" s="112"/>
      <c r="I4" s="112"/>
      <c r="J4" s="113"/>
      <c r="K4" s="114" t="s">
        <v>4</v>
      </c>
      <c r="L4" s="115"/>
      <c r="M4" s="114" t="s">
        <v>5</v>
      </c>
      <c r="N4" s="115"/>
      <c r="O4" s="114" t="s">
        <v>6</v>
      </c>
      <c r="P4" s="115"/>
    </row>
    <row r="5" spans="1:16" ht="15" customHeight="1" x14ac:dyDescent="0.25">
      <c r="A5" s="100"/>
      <c r="B5" s="104"/>
      <c r="C5" s="105"/>
      <c r="D5" s="91"/>
      <c r="E5" s="109"/>
      <c r="F5" s="109"/>
      <c r="G5" s="116" t="s">
        <v>7</v>
      </c>
      <c r="H5" s="116" t="s">
        <v>121</v>
      </c>
      <c r="I5" s="108" t="s">
        <v>11</v>
      </c>
      <c r="J5" s="108" t="s">
        <v>12</v>
      </c>
      <c r="K5" s="16" t="s">
        <v>8</v>
      </c>
      <c r="L5" s="16" t="s">
        <v>9</v>
      </c>
      <c r="M5" s="16" t="s">
        <v>10</v>
      </c>
      <c r="N5" s="16" t="s">
        <v>117</v>
      </c>
      <c r="O5" s="16" t="s">
        <v>118</v>
      </c>
      <c r="P5" s="16" t="s">
        <v>119</v>
      </c>
    </row>
    <row r="6" spans="1:16" x14ac:dyDescent="0.25">
      <c r="A6" s="100"/>
      <c r="B6" s="104"/>
      <c r="C6" s="105"/>
      <c r="D6" s="91"/>
      <c r="E6" s="109"/>
      <c r="F6" s="109"/>
      <c r="G6" s="117"/>
      <c r="H6" s="117"/>
      <c r="I6" s="109"/>
      <c r="J6" s="109"/>
      <c r="K6" s="119" t="s">
        <v>120</v>
      </c>
      <c r="L6" s="120"/>
      <c r="M6" s="120"/>
      <c r="N6" s="120"/>
      <c r="O6" s="120"/>
      <c r="P6" s="121"/>
    </row>
    <row r="7" spans="1:16" ht="40.5" customHeight="1" x14ac:dyDescent="0.25">
      <c r="A7" s="101"/>
      <c r="B7" s="106"/>
      <c r="C7" s="107"/>
      <c r="D7" s="92"/>
      <c r="E7" s="110"/>
      <c r="F7" s="110"/>
      <c r="G7" s="118"/>
      <c r="H7" s="118"/>
      <c r="I7" s="110"/>
      <c r="J7" s="110"/>
      <c r="K7" s="30" t="s">
        <v>122</v>
      </c>
      <c r="L7" s="30" t="s">
        <v>123</v>
      </c>
      <c r="M7" s="30" t="s">
        <v>145</v>
      </c>
      <c r="N7" s="30" t="s">
        <v>173</v>
      </c>
      <c r="O7" s="30" t="s">
        <v>122</v>
      </c>
      <c r="P7" s="31" t="s">
        <v>124</v>
      </c>
    </row>
    <row r="8" spans="1:16" x14ac:dyDescent="0.25">
      <c r="A8" s="48" t="s">
        <v>13</v>
      </c>
      <c r="B8" s="82" t="s">
        <v>14</v>
      </c>
      <c r="C8" s="83"/>
      <c r="D8" s="11" t="s">
        <v>125</v>
      </c>
      <c r="E8" s="17">
        <f>E9+E18+E22</f>
        <v>2108</v>
      </c>
      <c r="F8" s="18">
        <f>F9+F18+F22</f>
        <v>702</v>
      </c>
      <c r="G8" s="18">
        <f>G9+G18+G22</f>
        <v>1404</v>
      </c>
      <c r="H8" s="18">
        <f>H9+H18+H22</f>
        <v>772</v>
      </c>
      <c r="I8" s="18">
        <f>I9+I18+I22</f>
        <v>632</v>
      </c>
      <c r="J8" s="18"/>
      <c r="K8" s="18">
        <f>K9+K18+K22</f>
        <v>612</v>
      </c>
      <c r="L8" s="18">
        <f>L9+L18+L22</f>
        <v>792</v>
      </c>
      <c r="M8" s="18">
        <f>M64</f>
        <v>576</v>
      </c>
      <c r="N8" s="18">
        <f>N64</f>
        <v>792</v>
      </c>
      <c r="O8" s="18">
        <f>O64</f>
        <v>612</v>
      </c>
      <c r="P8" s="18">
        <f>P64</f>
        <v>504</v>
      </c>
    </row>
    <row r="9" spans="1:16" x14ac:dyDescent="0.25">
      <c r="A9" s="49"/>
      <c r="B9" s="80" t="s">
        <v>15</v>
      </c>
      <c r="C9" s="81"/>
      <c r="D9" s="42" t="s">
        <v>157</v>
      </c>
      <c r="E9" s="21">
        <f>E10+E11+E12+E13+E14+E15+E16+E17</f>
        <v>1263</v>
      </c>
      <c r="F9" s="19">
        <f>F10+F11+F12+F13+F14+F15+F16+F17</f>
        <v>421</v>
      </c>
      <c r="G9" s="19">
        <f>G10+G11+G12+G13+G14+G15+G16+G17</f>
        <v>842</v>
      </c>
      <c r="H9" s="19">
        <f>H10+H11+H12+H13+H14+H15+H16+H17</f>
        <v>422</v>
      </c>
      <c r="I9" s="19">
        <f>I10+I11+I12+I13+I14+I15+I16+I17</f>
        <v>420</v>
      </c>
      <c r="J9" s="19"/>
      <c r="K9" s="19">
        <f>K10+K11+K12+K13+K14+K15+K16+K17</f>
        <v>374</v>
      </c>
      <c r="L9" s="19">
        <f>L10+L11+L12+L13+L14+L15+L16+L17</f>
        <v>468</v>
      </c>
      <c r="M9" s="19"/>
      <c r="N9" s="19"/>
      <c r="O9" s="19"/>
      <c r="P9" s="19"/>
    </row>
    <row r="10" spans="1:16" x14ac:dyDescent="0.25">
      <c r="A10" s="48" t="s">
        <v>16</v>
      </c>
      <c r="B10" s="68" t="s">
        <v>17</v>
      </c>
      <c r="C10" s="69"/>
      <c r="D10" s="13" t="s">
        <v>129</v>
      </c>
      <c r="E10" s="66">
        <f t="shared" ref="E10:E15" si="0">F10+G10</f>
        <v>117</v>
      </c>
      <c r="F10" s="20">
        <v>39</v>
      </c>
      <c r="G10" s="18">
        <v>78</v>
      </c>
      <c r="H10" s="20">
        <v>52</v>
      </c>
      <c r="I10" s="20">
        <v>26</v>
      </c>
      <c r="J10" s="20"/>
      <c r="K10" s="20">
        <v>34</v>
      </c>
      <c r="L10" s="20">
        <v>44</v>
      </c>
      <c r="M10" s="20"/>
      <c r="N10" s="20"/>
      <c r="O10" s="20"/>
      <c r="P10" s="18"/>
    </row>
    <row r="11" spans="1:16" x14ac:dyDescent="0.25">
      <c r="A11" s="48" t="s">
        <v>18</v>
      </c>
      <c r="B11" s="68" t="s">
        <v>19</v>
      </c>
      <c r="C11" s="69"/>
      <c r="D11" s="13" t="s">
        <v>128</v>
      </c>
      <c r="E11" s="66">
        <f t="shared" si="0"/>
        <v>153</v>
      </c>
      <c r="F11" s="20">
        <v>51</v>
      </c>
      <c r="G11" s="18">
        <v>102</v>
      </c>
      <c r="H11" s="20">
        <v>68</v>
      </c>
      <c r="I11" s="20">
        <v>34</v>
      </c>
      <c r="J11" s="20"/>
      <c r="K11" s="20">
        <v>51</v>
      </c>
      <c r="L11" s="20">
        <v>51</v>
      </c>
      <c r="M11" s="20"/>
      <c r="N11" s="20"/>
      <c r="O11" s="20"/>
      <c r="P11" s="18"/>
    </row>
    <row r="12" spans="1:16" x14ac:dyDescent="0.25">
      <c r="A12" s="48" t="s">
        <v>20</v>
      </c>
      <c r="B12" s="68" t="s">
        <v>21</v>
      </c>
      <c r="C12" s="69"/>
      <c r="D12" s="13" t="s">
        <v>128</v>
      </c>
      <c r="E12" s="66">
        <f t="shared" si="0"/>
        <v>135</v>
      </c>
      <c r="F12" s="20">
        <v>45</v>
      </c>
      <c r="G12" s="18">
        <v>90</v>
      </c>
      <c r="H12" s="20">
        <v>0</v>
      </c>
      <c r="I12" s="20">
        <v>90</v>
      </c>
      <c r="J12" s="20"/>
      <c r="K12" s="20">
        <v>51</v>
      </c>
      <c r="L12" s="20">
        <v>39</v>
      </c>
      <c r="M12" s="20"/>
      <c r="N12" s="20"/>
      <c r="O12" s="20"/>
      <c r="P12" s="18"/>
    </row>
    <row r="13" spans="1:16" x14ac:dyDescent="0.25">
      <c r="A13" s="48" t="s">
        <v>22</v>
      </c>
      <c r="B13" s="68" t="s">
        <v>51</v>
      </c>
      <c r="C13" s="69"/>
      <c r="D13" s="13" t="s">
        <v>129</v>
      </c>
      <c r="E13" s="66">
        <f>F13+G13</f>
        <v>351</v>
      </c>
      <c r="F13" s="20">
        <v>117</v>
      </c>
      <c r="G13" s="18">
        <v>234</v>
      </c>
      <c r="H13" s="20">
        <v>156</v>
      </c>
      <c r="I13" s="20">
        <v>78</v>
      </c>
      <c r="J13" s="20"/>
      <c r="K13" s="20">
        <v>102</v>
      </c>
      <c r="L13" s="20">
        <v>132</v>
      </c>
      <c r="M13" s="20"/>
      <c r="N13" s="20"/>
      <c r="O13" s="20"/>
      <c r="P13" s="18"/>
    </row>
    <row r="14" spans="1:16" x14ac:dyDescent="0.25">
      <c r="A14" s="48" t="s">
        <v>23</v>
      </c>
      <c r="B14" s="68" t="s">
        <v>24</v>
      </c>
      <c r="C14" s="69"/>
      <c r="D14" s="13" t="s">
        <v>128</v>
      </c>
      <c r="E14" s="66">
        <f t="shared" si="0"/>
        <v>175</v>
      </c>
      <c r="F14" s="20">
        <v>58</v>
      </c>
      <c r="G14" s="18">
        <v>117</v>
      </c>
      <c r="H14" s="20">
        <v>78</v>
      </c>
      <c r="I14" s="20">
        <v>39</v>
      </c>
      <c r="J14" s="20"/>
      <c r="K14" s="20">
        <v>51</v>
      </c>
      <c r="L14" s="20">
        <v>66</v>
      </c>
      <c r="M14" s="20"/>
      <c r="N14" s="20"/>
      <c r="O14" s="20"/>
      <c r="P14" s="18"/>
    </row>
    <row r="15" spans="1:16" x14ac:dyDescent="0.25">
      <c r="A15" s="48" t="s">
        <v>25</v>
      </c>
      <c r="B15" s="68" t="s">
        <v>26</v>
      </c>
      <c r="C15" s="69"/>
      <c r="D15" s="13" t="s">
        <v>128</v>
      </c>
      <c r="E15" s="66">
        <f t="shared" si="0"/>
        <v>176</v>
      </c>
      <c r="F15" s="20">
        <v>59</v>
      </c>
      <c r="G15" s="18">
        <v>117</v>
      </c>
      <c r="H15" s="20">
        <v>0</v>
      </c>
      <c r="I15" s="20">
        <v>117</v>
      </c>
      <c r="J15" s="20"/>
      <c r="K15" s="20">
        <v>51</v>
      </c>
      <c r="L15" s="20">
        <v>66</v>
      </c>
      <c r="M15" s="20"/>
      <c r="N15" s="20"/>
      <c r="O15" s="20"/>
      <c r="P15" s="18"/>
    </row>
    <row r="16" spans="1:16" x14ac:dyDescent="0.25">
      <c r="A16" s="48" t="s">
        <v>27</v>
      </c>
      <c r="B16" s="68" t="s">
        <v>28</v>
      </c>
      <c r="C16" s="69"/>
      <c r="D16" s="13" t="s">
        <v>128</v>
      </c>
      <c r="E16" s="66">
        <v>105</v>
      </c>
      <c r="F16" s="20">
        <v>35</v>
      </c>
      <c r="G16" s="18">
        <v>70</v>
      </c>
      <c r="H16" s="20">
        <v>48</v>
      </c>
      <c r="I16" s="20">
        <v>22</v>
      </c>
      <c r="J16" s="20"/>
      <c r="K16" s="20"/>
      <c r="L16" s="20">
        <v>70</v>
      </c>
      <c r="M16" s="20"/>
      <c r="N16" s="20"/>
      <c r="O16" s="20"/>
      <c r="P16" s="18"/>
    </row>
    <row r="17" spans="1:16" x14ac:dyDescent="0.25">
      <c r="A17" s="48" t="s">
        <v>30</v>
      </c>
      <c r="B17" s="88" t="s">
        <v>152</v>
      </c>
      <c r="C17" s="89"/>
      <c r="D17" s="13" t="s">
        <v>128</v>
      </c>
      <c r="E17" s="66">
        <f>F17+G17</f>
        <v>51</v>
      </c>
      <c r="F17" s="20">
        <v>17</v>
      </c>
      <c r="G17" s="18">
        <v>34</v>
      </c>
      <c r="H17" s="20">
        <v>20</v>
      </c>
      <c r="I17" s="20">
        <v>14</v>
      </c>
      <c r="J17" s="20"/>
      <c r="K17" s="20">
        <v>34</v>
      </c>
      <c r="L17" s="20"/>
      <c r="M17" s="20"/>
      <c r="N17" s="20"/>
      <c r="O17" s="20"/>
      <c r="P17" s="18"/>
    </row>
    <row r="18" spans="1:16" ht="27" customHeight="1" x14ac:dyDescent="0.25">
      <c r="A18" s="49"/>
      <c r="B18" s="72" t="s">
        <v>29</v>
      </c>
      <c r="C18" s="73"/>
      <c r="D18" s="43" t="s">
        <v>177</v>
      </c>
      <c r="E18" s="21">
        <f>E19+E20+E21</f>
        <v>773</v>
      </c>
      <c r="F18" s="19">
        <f>F19+F20+F21</f>
        <v>257</v>
      </c>
      <c r="G18" s="19">
        <f>G19+G20+G21</f>
        <v>514</v>
      </c>
      <c r="H18" s="19">
        <f>H19+H20+H21</f>
        <v>320</v>
      </c>
      <c r="I18" s="19">
        <f>I19+I20+I21</f>
        <v>194</v>
      </c>
      <c r="J18" s="19"/>
      <c r="K18" s="19">
        <f>K19+K20+K21</f>
        <v>238</v>
      </c>
      <c r="L18" s="19">
        <f>L19+L20+L21</f>
        <v>276</v>
      </c>
      <c r="M18" s="19"/>
      <c r="N18" s="19"/>
      <c r="O18" s="19"/>
      <c r="P18" s="19"/>
    </row>
    <row r="19" spans="1:16" x14ac:dyDescent="0.25">
      <c r="A19" s="48" t="s">
        <v>32</v>
      </c>
      <c r="B19" s="68" t="s">
        <v>33</v>
      </c>
      <c r="C19" s="69"/>
      <c r="D19" s="13" t="s">
        <v>129</v>
      </c>
      <c r="E19" s="66">
        <v>353</v>
      </c>
      <c r="F19" s="20">
        <v>117</v>
      </c>
      <c r="G19" s="18">
        <v>234</v>
      </c>
      <c r="H19" s="20">
        <v>160</v>
      </c>
      <c r="I19" s="20">
        <v>74</v>
      </c>
      <c r="J19" s="20"/>
      <c r="K19" s="20">
        <v>102</v>
      </c>
      <c r="L19" s="20">
        <v>132</v>
      </c>
      <c r="M19" s="20"/>
      <c r="N19" s="20"/>
      <c r="O19" s="20"/>
      <c r="P19" s="18"/>
    </row>
    <row r="20" spans="1:16" ht="13.5" customHeight="1" x14ac:dyDescent="0.25">
      <c r="A20" s="48" t="s">
        <v>34</v>
      </c>
      <c r="B20" s="68" t="s">
        <v>36</v>
      </c>
      <c r="C20" s="69"/>
      <c r="D20" s="13" t="s">
        <v>128</v>
      </c>
      <c r="E20" s="66">
        <v>270</v>
      </c>
      <c r="F20" s="20">
        <v>90</v>
      </c>
      <c r="G20" s="18">
        <v>180</v>
      </c>
      <c r="H20" s="20">
        <v>120</v>
      </c>
      <c r="I20" s="20">
        <v>60</v>
      </c>
      <c r="J20" s="20"/>
      <c r="K20" s="20">
        <v>102</v>
      </c>
      <c r="L20" s="20">
        <v>78</v>
      </c>
      <c r="M20" s="20"/>
      <c r="N20" s="20"/>
      <c r="O20" s="20"/>
      <c r="P20" s="18"/>
    </row>
    <row r="21" spans="1:16" ht="17.25" customHeight="1" x14ac:dyDescent="0.25">
      <c r="A21" s="48" t="s">
        <v>35</v>
      </c>
      <c r="B21" s="68" t="s">
        <v>31</v>
      </c>
      <c r="C21" s="69"/>
      <c r="D21" s="13" t="s">
        <v>128</v>
      </c>
      <c r="E21" s="66">
        <v>150</v>
      </c>
      <c r="F21" s="20">
        <v>50</v>
      </c>
      <c r="G21" s="18">
        <v>100</v>
      </c>
      <c r="H21" s="20">
        <v>40</v>
      </c>
      <c r="I21" s="20">
        <v>60</v>
      </c>
      <c r="J21" s="20"/>
      <c r="K21" s="20">
        <v>34</v>
      </c>
      <c r="L21" s="20">
        <v>66</v>
      </c>
      <c r="M21" s="20"/>
      <c r="N21" s="20"/>
      <c r="O21" s="20"/>
      <c r="P21" s="18"/>
    </row>
    <row r="22" spans="1:16" ht="25.5" customHeight="1" x14ac:dyDescent="0.25">
      <c r="A22" s="50"/>
      <c r="B22" s="78" t="s">
        <v>154</v>
      </c>
      <c r="C22" s="79"/>
      <c r="D22" s="42" t="s">
        <v>158</v>
      </c>
      <c r="E22" s="21">
        <v>72</v>
      </c>
      <c r="F22" s="19">
        <f>F23</f>
        <v>24</v>
      </c>
      <c r="G22" s="19">
        <v>48</v>
      </c>
      <c r="H22" s="19">
        <v>30</v>
      </c>
      <c r="I22" s="19">
        <f>I23</f>
        <v>18</v>
      </c>
      <c r="J22" s="19"/>
      <c r="K22" s="19">
        <f>K23</f>
        <v>0</v>
      </c>
      <c r="L22" s="19">
        <f>L23</f>
        <v>48</v>
      </c>
      <c r="M22" s="19"/>
      <c r="N22" s="19"/>
      <c r="O22" s="19"/>
      <c r="P22" s="19"/>
    </row>
    <row r="23" spans="1:16" ht="23.25" customHeight="1" x14ac:dyDescent="0.25">
      <c r="A23" s="48" t="s">
        <v>156</v>
      </c>
      <c r="B23" s="86" t="s">
        <v>46</v>
      </c>
      <c r="C23" s="87"/>
      <c r="D23" s="13" t="s">
        <v>128</v>
      </c>
      <c r="E23" s="66">
        <f>F23+G23</f>
        <v>72</v>
      </c>
      <c r="F23" s="20">
        <v>24</v>
      </c>
      <c r="G23" s="18">
        <v>48</v>
      </c>
      <c r="H23" s="20">
        <v>30</v>
      </c>
      <c r="I23" s="20">
        <v>18</v>
      </c>
      <c r="J23" s="20"/>
      <c r="K23" s="20"/>
      <c r="L23" s="20">
        <v>48</v>
      </c>
      <c r="M23" s="20"/>
      <c r="N23" s="20"/>
      <c r="O23" s="20"/>
      <c r="P23" s="18"/>
    </row>
    <row r="24" spans="1:16" ht="23.25" customHeight="1" x14ac:dyDescent="0.25">
      <c r="A24" s="58" t="s">
        <v>38</v>
      </c>
      <c r="B24" s="84" t="s">
        <v>39</v>
      </c>
      <c r="C24" s="85"/>
      <c r="D24" s="59" t="s">
        <v>161</v>
      </c>
      <c r="E24" s="60">
        <f>E25+E26+E27+E28+E29+E30+E31</f>
        <v>698</v>
      </c>
      <c r="F24" s="60">
        <f>F25+F26+F27+F28+F29+F30+F31</f>
        <v>192</v>
      </c>
      <c r="G24" s="60">
        <f>G25+G26+G27+G28+G29+G30+G31</f>
        <v>506</v>
      </c>
      <c r="H24" s="60">
        <f>H25+H26+H27+H28+H29+H30+H31</f>
        <v>164</v>
      </c>
      <c r="I24" s="60">
        <f>I25+I26+I27+I28+I29+I30+I31</f>
        <v>342</v>
      </c>
      <c r="J24" s="60"/>
      <c r="K24" s="60"/>
      <c r="L24" s="60"/>
      <c r="M24" s="60">
        <f>M25+M26+M27+M28+M29+M30+M31</f>
        <v>210</v>
      </c>
      <c r="N24" s="60">
        <f>N25+N26+N27+N28+N29+N30+N31</f>
        <v>92</v>
      </c>
      <c r="O24" s="60">
        <f>O25+O26+O27+O28+O29+O30+O31</f>
        <v>184</v>
      </c>
      <c r="P24" s="60">
        <f>P25+P26+P27+P28+P29+P30</f>
        <v>20</v>
      </c>
    </row>
    <row r="25" spans="1:16" s="38" customFormat="1" x14ac:dyDescent="0.25">
      <c r="A25" s="48" t="s">
        <v>40</v>
      </c>
      <c r="B25" s="68" t="s">
        <v>41</v>
      </c>
      <c r="C25" s="69"/>
      <c r="D25" s="13" t="s">
        <v>159</v>
      </c>
      <c r="E25" s="20">
        <f t="shared" ref="E25:E31" si="1">F25+G25</f>
        <v>63</v>
      </c>
      <c r="F25" s="20">
        <v>15</v>
      </c>
      <c r="G25" s="18">
        <v>48</v>
      </c>
      <c r="H25" s="20">
        <v>32</v>
      </c>
      <c r="I25" s="20">
        <v>16</v>
      </c>
      <c r="J25" s="20"/>
      <c r="K25" s="20"/>
      <c r="L25" s="20"/>
      <c r="M25" s="20"/>
      <c r="N25" s="20"/>
      <c r="O25" s="20">
        <v>48</v>
      </c>
      <c r="P25" s="18"/>
    </row>
    <row r="26" spans="1:16" s="38" customFormat="1" x14ac:dyDescent="0.25">
      <c r="A26" s="48" t="s">
        <v>42</v>
      </c>
      <c r="B26" s="68" t="s">
        <v>24</v>
      </c>
      <c r="C26" s="69"/>
      <c r="D26" s="13" t="s">
        <v>130</v>
      </c>
      <c r="E26" s="20">
        <f t="shared" si="1"/>
        <v>60</v>
      </c>
      <c r="F26" s="20">
        <v>12</v>
      </c>
      <c r="G26" s="18">
        <v>48</v>
      </c>
      <c r="H26" s="20">
        <v>32</v>
      </c>
      <c r="I26" s="20">
        <v>16</v>
      </c>
      <c r="J26" s="20"/>
      <c r="K26" s="20"/>
      <c r="L26" s="20"/>
      <c r="M26" s="20">
        <v>48</v>
      </c>
      <c r="N26" s="20"/>
      <c r="O26" s="20"/>
      <c r="P26" s="18"/>
    </row>
    <row r="27" spans="1:16" s="38" customFormat="1" x14ac:dyDescent="0.25">
      <c r="A27" s="48" t="s">
        <v>43</v>
      </c>
      <c r="B27" s="68" t="s">
        <v>44</v>
      </c>
      <c r="C27" s="69"/>
      <c r="D27" s="13" t="s">
        <v>188</v>
      </c>
      <c r="E27" s="20">
        <f t="shared" si="1"/>
        <v>183</v>
      </c>
      <c r="F27" s="20">
        <v>61</v>
      </c>
      <c r="G27" s="18">
        <v>122</v>
      </c>
      <c r="H27" s="20"/>
      <c r="I27" s="20">
        <v>122</v>
      </c>
      <c r="J27" s="20"/>
      <c r="K27" s="20"/>
      <c r="L27" s="20"/>
      <c r="M27" s="20">
        <v>32</v>
      </c>
      <c r="N27" s="20">
        <v>56</v>
      </c>
      <c r="O27" s="20">
        <v>34</v>
      </c>
      <c r="P27" s="18"/>
    </row>
    <row r="28" spans="1:16" s="38" customFormat="1" x14ac:dyDescent="0.25">
      <c r="A28" s="48" t="s">
        <v>45</v>
      </c>
      <c r="B28" s="68" t="s">
        <v>26</v>
      </c>
      <c r="C28" s="69"/>
      <c r="D28" s="13" t="s">
        <v>186</v>
      </c>
      <c r="E28" s="20">
        <f t="shared" si="1"/>
        <v>183</v>
      </c>
      <c r="F28" s="20">
        <v>61</v>
      </c>
      <c r="G28" s="18">
        <v>122</v>
      </c>
      <c r="H28" s="20"/>
      <c r="I28" s="20">
        <v>122</v>
      </c>
      <c r="J28" s="20"/>
      <c r="K28" s="20"/>
      <c r="L28" s="20"/>
      <c r="M28" s="20">
        <v>32</v>
      </c>
      <c r="N28" s="20">
        <v>36</v>
      </c>
      <c r="O28" s="20">
        <v>34</v>
      </c>
      <c r="P28" s="18">
        <v>20</v>
      </c>
    </row>
    <row r="29" spans="1:16" s="39" customFormat="1" ht="18" customHeight="1" x14ac:dyDescent="0.25">
      <c r="A29" s="51" t="s">
        <v>146</v>
      </c>
      <c r="B29" s="126" t="s">
        <v>155</v>
      </c>
      <c r="C29" s="127"/>
      <c r="D29" s="13" t="s">
        <v>176</v>
      </c>
      <c r="E29" s="13">
        <f t="shared" si="1"/>
        <v>51</v>
      </c>
      <c r="F29" s="13">
        <v>17</v>
      </c>
      <c r="G29" s="23">
        <v>34</v>
      </c>
      <c r="H29" s="13">
        <v>20</v>
      </c>
      <c r="I29" s="13">
        <v>14</v>
      </c>
      <c r="J29" s="13"/>
      <c r="K29" s="13"/>
      <c r="L29" s="13"/>
      <c r="M29" s="13">
        <v>34</v>
      </c>
      <c r="N29" s="13"/>
      <c r="O29" s="13"/>
      <c r="P29" s="23"/>
    </row>
    <row r="30" spans="1:16" s="38" customFormat="1" ht="17.25" customHeight="1" x14ac:dyDescent="0.25">
      <c r="A30" s="51" t="s">
        <v>148</v>
      </c>
      <c r="B30" s="70" t="s">
        <v>187</v>
      </c>
      <c r="C30" s="71"/>
      <c r="D30" s="13" t="s">
        <v>130</v>
      </c>
      <c r="E30" s="20">
        <f t="shared" si="1"/>
        <v>76</v>
      </c>
      <c r="F30" s="20">
        <v>12</v>
      </c>
      <c r="G30" s="18">
        <v>64</v>
      </c>
      <c r="H30" s="20">
        <v>40</v>
      </c>
      <c r="I30" s="20">
        <v>24</v>
      </c>
      <c r="J30" s="20"/>
      <c r="K30" s="20"/>
      <c r="L30" s="20"/>
      <c r="M30" s="20">
        <v>64</v>
      </c>
      <c r="N30" s="20"/>
      <c r="O30" s="20"/>
      <c r="P30" s="18"/>
    </row>
    <row r="31" spans="1:16" s="38" customFormat="1" ht="17.25" customHeight="1" x14ac:dyDescent="0.25">
      <c r="A31" s="51" t="s">
        <v>149</v>
      </c>
      <c r="B31" s="70" t="s">
        <v>147</v>
      </c>
      <c r="C31" s="71"/>
      <c r="D31" s="13" t="s">
        <v>160</v>
      </c>
      <c r="E31" s="20">
        <f t="shared" si="1"/>
        <v>82</v>
      </c>
      <c r="F31" s="20">
        <v>14</v>
      </c>
      <c r="G31" s="18">
        <v>68</v>
      </c>
      <c r="H31" s="20">
        <v>40</v>
      </c>
      <c r="I31" s="20">
        <v>28</v>
      </c>
      <c r="J31" s="20"/>
      <c r="K31" s="20"/>
      <c r="L31" s="20"/>
      <c r="M31" s="20"/>
      <c r="N31" s="20"/>
      <c r="O31" s="20">
        <v>68</v>
      </c>
      <c r="P31" s="18"/>
    </row>
    <row r="32" spans="1:16" ht="24" customHeight="1" x14ac:dyDescent="0.25">
      <c r="A32" s="49" t="s">
        <v>47</v>
      </c>
      <c r="B32" s="78" t="s">
        <v>48</v>
      </c>
      <c r="C32" s="79"/>
      <c r="D32" s="12" t="s">
        <v>49</v>
      </c>
      <c r="E32" s="19">
        <f>E33+E34</f>
        <v>150</v>
      </c>
      <c r="F32" s="19">
        <f>F33+F34</f>
        <v>50</v>
      </c>
      <c r="G32" s="19">
        <f>G33+G34</f>
        <v>100</v>
      </c>
      <c r="H32" s="19">
        <f>H33+H34</f>
        <v>49</v>
      </c>
      <c r="I32" s="19">
        <f>I33+I34</f>
        <v>51</v>
      </c>
      <c r="J32" s="19"/>
      <c r="K32" s="19"/>
      <c r="L32" s="19"/>
      <c r="M32" s="19">
        <f>M33+M34</f>
        <v>48</v>
      </c>
      <c r="N32" s="19">
        <f>N33+N34</f>
        <v>52</v>
      </c>
      <c r="O32" s="19"/>
      <c r="P32" s="19"/>
    </row>
    <row r="33" spans="1:16" x14ac:dyDescent="0.25">
      <c r="A33" s="48" t="s">
        <v>50</v>
      </c>
      <c r="B33" s="68" t="s">
        <v>51</v>
      </c>
      <c r="C33" s="69"/>
      <c r="D33" s="13" t="s">
        <v>130</v>
      </c>
      <c r="E33" s="20">
        <f>F33+G33</f>
        <v>72</v>
      </c>
      <c r="F33" s="20">
        <v>24</v>
      </c>
      <c r="G33" s="18">
        <v>48</v>
      </c>
      <c r="H33" s="20">
        <v>32</v>
      </c>
      <c r="I33" s="20">
        <v>16</v>
      </c>
      <c r="J33" s="20"/>
      <c r="K33" s="20"/>
      <c r="L33" s="20"/>
      <c r="M33" s="20">
        <v>48</v>
      </c>
      <c r="N33" s="20"/>
      <c r="O33" s="20"/>
      <c r="P33" s="18"/>
    </row>
    <row r="34" spans="1:16" x14ac:dyDescent="0.25">
      <c r="A34" s="48" t="s">
        <v>52</v>
      </c>
      <c r="B34" s="68" t="s">
        <v>31</v>
      </c>
      <c r="C34" s="69"/>
      <c r="D34" s="13" t="s">
        <v>132</v>
      </c>
      <c r="E34" s="20">
        <f>F34+G34</f>
        <v>78</v>
      </c>
      <c r="F34" s="20">
        <v>26</v>
      </c>
      <c r="G34" s="18">
        <v>52</v>
      </c>
      <c r="H34" s="20">
        <v>17</v>
      </c>
      <c r="I34" s="20">
        <v>35</v>
      </c>
      <c r="J34" s="20"/>
      <c r="K34" s="20"/>
      <c r="L34" s="20"/>
      <c r="M34" s="20"/>
      <c r="N34" s="20">
        <v>52</v>
      </c>
      <c r="O34" s="20"/>
      <c r="P34" s="18"/>
    </row>
    <row r="35" spans="1:16" x14ac:dyDescent="0.25">
      <c r="A35" s="52" t="s">
        <v>53</v>
      </c>
      <c r="B35" s="128" t="s">
        <v>54</v>
      </c>
      <c r="C35" s="129"/>
      <c r="D35" s="46" t="s">
        <v>180</v>
      </c>
      <c r="E35" s="45">
        <f>E36+E53</f>
        <v>2673</v>
      </c>
      <c r="F35" s="45">
        <f>F36+F53</f>
        <v>795</v>
      </c>
      <c r="G35" s="45">
        <f>G36+G53</f>
        <v>1878</v>
      </c>
      <c r="H35" s="45">
        <f>H36+H53</f>
        <v>1020</v>
      </c>
      <c r="I35" s="45">
        <f>I36+I53</f>
        <v>550</v>
      </c>
      <c r="J35" s="45">
        <v>40</v>
      </c>
      <c r="K35" s="45"/>
      <c r="L35" s="45"/>
      <c r="M35" s="45">
        <f>M36+M53</f>
        <v>318</v>
      </c>
      <c r="N35" s="45">
        <f>N36+N53</f>
        <v>648</v>
      </c>
      <c r="O35" s="45">
        <f>O36+O53</f>
        <v>428</v>
      </c>
      <c r="P35" s="45">
        <f>P36+P53</f>
        <v>484</v>
      </c>
    </row>
    <row r="36" spans="1:16" ht="15" customHeight="1" x14ac:dyDescent="0.25">
      <c r="A36" s="49" t="s">
        <v>55</v>
      </c>
      <c r="B36" s="130" t="s">
        <v>56</v>
      </c>
      <c r="C36" s="131"/>
      <c r="D36" s="14" t="s">
        <v>178</v>
      </c>
      <c r="E36" s="22">
        <f>E37+E38+E39+E40+E41+E42+E43+E44+E45+E46+E47+E48+E49+E50+E51+E52</f>
        <v>1627</v>
      </c>
      <c r="F36" s="22">
        <f>F37+F38+F39+F40+F41+F42+F43+F44+F45+F46+F47+F48+F49+F50+F51+F52</f>
        <v>549</v>
      </c>
      <c r="G36" s="22">
        <f>G37+G38+G39+G40+G41+G42+G43+G44+G45+G46+G47+G48+G49+G50+G51+G52</f>
        <v>1078</v>
      </c>
      <c r="H36" s="22">
        <f>H37+H38+H39+H40+H41+H42+H43+H44+H45+H46+H47+H48+H49+H50+H51+H52</f>
        <v>676</v>
      </c>
      <c r="I36" s="22">
        <f>I37+I38+I39+I40+I41+I42+I43+I44+I45+I46+I47+I48+I49+I50+I51+I52</f>
        <v>382</v>
      </c>
      <c r="J36" s="22">
        <v>20</v>
      </c>
      <c r="K36" s="22"/>
      <c r="L36" s="22"/>
      <c r="M36" s="22">
        <f>M37+M38+M39+M40+M41+M42+M43+M44+M45+M46+M47+M48+M49+M50+M51+M52</f>
        <v>192</v>
      </c>
      <c r="N36" s="22">
        <f>N37+N38+N39+N40+N41+N42+N43+N44+N45+N46+N47+N48+N49+N50+N51+N52</f>
        <v>418</v>
      </c>
      <c r="O36" s="22">
        <f>O37+O38+O39+O40+O41+O42+O43+O44+O45+O46+O47+O48+O49+O50+O51+O52</f>
        <v>252</v>
      </c>
      <c r="P36" s="22">
        <f>P37+P38+P39+P40+P41+P42+P43+P44+P45+P46+P47+P48+P49+P50+P51+P52</f>
        <v>216</v>
      </c>
    </row>
    <row r="37" spans="1:16" x14ac:dyDescent="0.25">
      <c r="A37" s="48" t="s">
        <v>57</v>
      </c>
      <c r="B37" s="68" t="s">
        <v>58</v>
      </c>
      <c r="C37" s="69"/>
      <c r="D37" s="13" t="s">
        <v>162</v>
      </c>
      <c r="E37" s="20">
        <f t="shared" ref="E37:E52" si="2">F37+G37</f>
        <v>102</v>
      </c>
      <c r="F37" s="20">
        <v>34</v>
      </c>
      <c r="G37" s="18">
        <v>68</v>
      </c>
      <c r="H37" s="20">
        <v>46</v>
      </c>
      <c r="I37" s="20">
        <v>22</v>
      </c>
      <c r="J37" s="20"/>
      <c r="K37" s="20"/>
      <c r="L37" s="20"/>
      <c r="M37" s="20">
        <v>32</v>
      </c>
      <c r="N37" s="20">
        <v>36</v>
      </c>
      <c r="O37" s="20"/>
      <c r="P37" s="18"/>
    </row>
    <row r="38" spans="1:16" x14ac:dyDescent="0.25">
      <c r="A38" s="48" t="s">
        <v>59</v>
      </c>
      <c r="B38" s="68" t="s">
        <v>60</v>
      </c>
      <c r="C38" s="69"/>
      <c r="D38" s="13" t="s">
        <v>163</v>
      </c>
      <c r="E38" s="20">
        <f t="shared" si="2"/>
        <v>102</v>
      </c>
      <c r="F38" s="20">
        <v>34</v>
      </c>
      <c r="G38" s="18">
        <v>68</v>
      </c>
      <c r="H38" s="20">
        <v>46</v>
      </c>
      <c r="I38" s="20">
        <v>22</v>
      </c>
      <c r="J38" s="20"/>
      <c r="K38" s="20"/>
      <c r="L38" s="20"/>
      <c r="M38" s="20"/>
      <c r="N38" s="20"/>
      <c r="O38" s="20">
        <v>68</v>
      </c>
      <c r="P38" s="18"/>
    </row>
    <row r="39" spans="1:16" s="38" customFormat="1" x14ac:dyDescent="0.25">
      <c r="A39" s="48" t="s">
        <v>61</v>
      </c>
      <c r="B39" s="68" t="s">
        <v>62</v>
      </c>
      <c r="C39" s="69"/>
      <c r="D39" s="10" t="s">
        <v>133</v>
      </c>
      <c r="E39" s="20">
        <f t="shared" si="2"/>
        <v>135</v>
      </c>
      <c r="F39" s="20">
        <v>45</v>
      </c>
      <c r="G39" s="18">
        <v>90</v>
      </c>
      <c r="H39" s="20">
        <v>60</v>
      </c>
      <c r="I39" s="20">
        <v>30</v>
      </c>
      <c r="J39" s="20"/>
      <c r="K39" s="20"/>
      <c r="L39" s="20"/>
      <c r="M39" s="20">
        <v>32</v>
      </c>
      <c r="N39" s="20">
        <v>58</v>
      </c>
      <c r="O39" s="20"/>
      <c r="P39" s="18"/>
    </row>
    <row r="40" spans="1:16" s="38" customFormat="1" x14ac:dyDescent="0.25">
      <c r="A40" s="48" t="s">
        <v>63</v>
      </c>
      <c r="B40" s="68" t="s">
        <v>64</v>
      </c>
      <c r="C40" s="69"/>
      <c r="D40" s="13" t="s">
        <v>131</v>
      </c>
      <c r="E40" s="20">
        <f t="shared" si="2"/>
        <v>51</v>
      </c>
      <c r="F40" s="20">
        <v>17</v>
      </c>
      <c r="G40" s="18">
        <v>34</v>
      </c>
      <c r="H40" s="20">
        <v>20</v>
      </c>
      <c r="I40" s="20">
        <v>14</v>
      </c>
      <c r="J40" s="20"/>
      <c r="K40" s="20"/>
      <c r="L40" s="20"/>
      <c r="M40" s="20"/>
      <c r="N40" s="20"/>
      <c r="O40" s="20"/>
      <c r="P40" s="18">
        <v>34</v>
      </c>
    </row>
    <row r="41" spans="1:16" s="38" customFormat="1" x14ac:dyDescent="0.25">
      <c r="A41" s="48" t="s">
        <v>65</v>
      </c>
      <c r="B41" s="68" t="s">
        <v>66</v>
      </c>
      <c r="C41" s="69"/>
      <c r="D41" s="13" t="s">
        <v>133</v>
      </c>
      <c r="E41" s="20">
        <f t="shared" si="2"/>
        <v>135</v>
      </c>
      <c r="F41" s="20">
        <v>45</v>
      </c>
      <c r="G41" s="18">
        <v>90</v>
      </c>
      <c r="H41" s="20">
        <v>60</v>
      </c>
      <c r="I41" s="20">
        <v>30</v>
      </c>
      <c r="J41" s="20"/>
      <c r="K41" s="20"/>
      <c r="L41" s="20"/>
      <c r="M41" s="20"/>
      <c r="N41" s="20">
        <v>90</v>
      </c>
      <c r="O41" s="20"/>
      <c r="P41" s="18"/>
    </row>
    <row r="42" spans="1:16" s="38" customFormat="1" x14ac:dyDescent="0.25">
      <c r="A42" s="48" t="s">
        <v>67</v>
      </c>
      <c r="B42" s="68" t="s">
        <v>68</v>
      </c>
      <c r="C42" s="69"/>
      <c r="D42" s="13" t="s">
        <v>133</v>
      </c>
      <c r="E42" s="20">
        <f t="shared" si="2"/>
        <v>188</v>
      </c>
      <c r="F42" s="20">
        <v>66</v>
      </c>
      <c r="G42" s="18">
        <v>122</v>
      </c>
      <c r="H42" s="20">
        <v>80</v>
      </c>
      <c r="I42" s="20">
        <v>22</v>
      </c>
      <c r="J42" s="20">
        <v>20</v>
      </c>
      <c r="K42" s="20"/>
      <c r="L42" s="20"/>
      <c r="M42" s="13">
        <v>32</v>
      </c>
      <c r="N42" s="20">
        <v>90</v>
      </c>
      <c r="O42" s="20"/>
      <c r="P42" s="18"/>
    </row>
    <row r="43" spans="1:16" x14ac:dyDescent="0.25">
      <c r="A43" s="48" t="s">
        <v>69</v>
      </c>
      <c r="B43" s="68" t="s">
        <v>70</v>
      </c>
      <c r="C43" s="69"/>
      <c r="D43" s="13" t="s">
        <v>134</v>
      </c>
      <c r="E43" s="20">
        <f t="shared" si="2"/>
        <v>51</v>
      </c>
      <c r="F43" s="20">
        <v>17</v>
      </c>
      <c r="G43" s="18">
        <v>34</v>
      </c>
      <c r="H43" s="20">
        <v>20</v>
      </c>
      <c r="I43" s="20">
        <v>14</v>
      </c>
      <c r="J43" s="20"/>
      <c r="K43" s="20"/>
      <c r="L43" s="20"/>
      <c r="M43" s="13"/>
      <c r="N43" s="20">
        <v>34</v>
      </c>
      <c r="O43" s="20"/>
      <c r="P43" s="18"/>
    </row>
    <row r="44" spans="1:16" x14ac:dyDescent="0.25">
      <c r="A44" s="48" t="s">
        <v>71</v>
      </c>
      <c r="B44" s="68" t="s">
        <v>72</v>
      </c>
      <c r="C44" s="69"/>
      <c r="D44" s="13" t="s">
        <v>133</v>
      </c>
      <c r="E44" s="20">
        <f t="shared" si="2"/>
        <v>188</v>
      </c>
      <c r="F44" s="20">
        <v>66</v>
      </c>
      <c r="G44" s="18">
        <v>122</v>
      </c>
      <c r="H44" s="20">
        <v>80</v>
      </c>
      <c r="I44" s="20">
        <v>42</v>
      </c>
      <c r="J44" s="20"/>
      <c r="K44" s="20"/>
      <c r="L44" s="20"/>
      <c r="M44" s="13">
        <v>32</v>
      </c>
      <c r="N44" s="20">
        <v>90</v>
      </c>
      <c r="O44" s="20"/>
      <c r="P44" s="18"/>
    </row>
    <row r="45" spans="1:16" s="38" customFormat="1" x14ac:dyDescent="0.25">
      <c r="A45" s="48" t="s">
        <v>73</v>
      </c>
      <c r="B45" s="68" t="s">
        <v>74</v>
      </c>
      <c r="C45" s="69"/>
      <c r="D45" s="13" t="s">
        <v>131</v>
      </c>
      <c r="E45" s="20">
        <f t="shared" si="2"/>
        <v>51</v>
      </c>
      <c r="F45" s="20">
        <v>17</v>
      </c>
      <c r="G45" s="18">
        <v>34</v>
      </c>
      <c r="H45" s="20">
        <v>22</v>
      </c>
      <c r="I45" s="20">
        <v>12</v>
      </c>
      <c r="J45" s="20"/>
      <c r="K45" s="20"/>
      <c r="L45" s="20"/>
      <c r="M45" s="20"/>
      <c r="N45" s="20"/>
      <c r="O45" s="20"/>
      <c r="P45" s="18">
        <v>34</v>
      </c>
    </row>
    <row r="46" spans="1:16" s="38" customFormat="1" x14ac:dyDescent="0.25">
      <c r="A46" s="48" t="s">
        <v>75</v>
      </c>
      <c r="B46" s="68" t="s">
        <v>76</v>
      </c>
      <c r="C46" s="69"/>
      <c r="D46" s="13" t="s">
        <v>134</v>
      </c>
      <c r="E46" s="20">
        <f t="shared" si="2"/>
        <v>51</v>
      </c>
      <c r="F46" s="20">
        <v>17</v>
      </c>
      <c r="G46" s="18">
        <v>34</v>
      </c>
      <c r="H46" s="20">
        <v>22</v>
      </c>
      <c r="I46" s="20">
        <v>12</v>
      </c>
      <c r="J46" s="20"/>
      <c r="K46" s="20"/>
      <c r="L46" s="20"/>
      <c r="M46" s="20"/>
      <c r="N46" s="20"/>
      <c r="O46" s="20">
        <v>34</v>
      </c>
      <c r="P46" s="18"/>
    </row>
    <row r="47" spans="1:16" s="38" customFormat="1" x14ac:dyDescent="0.25">
      <c r="A47" s="48" t="s">
        <v>77</v>
      </c>
      <c r="B47" s="68" t="s">
        <v>78</v>
      </c>
      <c r="C47" s="69"/>
      <c r="D47" s="13" t="s">
        <v>171</v>
      </c>
      <c r="E47" s="20">
        <f t="shared" si="2"/>
        <v>77</v>
      </c>
      <c r="F47" s="20">
        <v>26</v>
      </c>
      <c r="G47" s="18">
        <v>51</v>
      </c>
      <c r="H47" s="20">
        <v>34</v>
      </c>
      <c r="I47" s="20">
        <v>17</v>
      </c>
      <c r="J47" s="20"/>
      <c r="K47" s="20"/>
      <c r="L47" s="20"/>
      <c r="M47" s="20"/>
      <c r="N47" s="20"/>
      <c r="O47" s="20">
        <v>51</v>
      </c>
      <c r="P47" s="18"/>
    </row>
    <row r="48" spans="1:16" s="38" customFormat="1" x14ac:dyDescent="0.25">
      <c r="A48" s="48" t="s">
        <v>79</v>
      </c>
      <c r="B48" s="68" t="s">
        <v>80</v>
      </c>
      <c r="C48" s="69"/>
      <c r="D48" s="13" t="s">
        <v>134</v>
      </c>
      <c r="E48" s="20">
        <f t="shared" si="2"/>
        <v>76</v>
      </c>
      <c r="F48" s="20">
        <v>25</v>
      </c>
      <c r="G48" s="18">
        <v>51</v>
      </c>
      <c r="H48" s="20">
        <v>34</v>
      </c>
      <c r="I48" s="20">
        <v>17</v>
      </c>
      <c r="J48" s="20"/>
      <c r="K48" s="20"/>
      <c r="L48" s="20"/>
      <c r="M48" s="20"/>
      <c r="N48" s="20"/>
      <c r="O48" s="20">
        <v>51</v>
      </c>
      <c r="P48" s="18"/>
    </row>
    <row r="49" spans="1:16" s="38" customFormat="1" ht="24.75" customHeight="1" x14ac:dyDescent="0.25">
      <c r="A49" s="48" t="s">
        <v>81</v>
      </c>
      <c r="B49" s="74" t="s">
        <v>82</v>
      </c>
      <c r="C49" s="75"/>
      <c r="D49" s="13" t="s">
        <v>131</v>
      </c>
      <c r="E49" s="20">
        <f t="shared" si="2"/>
        <v>102</v>
      </c>
      <c r="F49" s="20">
        <v>34</v>
      </c>
      <c r="G49" s="18">
        <v>68</v>
      </c>
      <c r="H49" s="20">
        <v>28</v>
      </c>
      <c r="I49" s="20">
        <v>40</v>
      </c>
      <c r="J49" s="20"/>
      <c r="K49" s="20"/>
      <c r="L49" s="20"/>
      <c r="M49" s="20"/>
      <c r="N49" s="20"/>
      <c r="O49" s="20"/>
      <c r="P49" s="18">
        <v>68</v>
      </c>
    </row>
    <row r="50" spans="1:16" s="38" customFormat="1" ht="27" customHeight="1" x14ac:dyDescent="0.25">
      <c r="A50" s="48" t="s">
        <v>83</v>
      </c>
      <c r="B50" s="74" t="s">
        <v>84</v>
      </c>
      <c r="C50" s="75"/>
      <c r="D50" s="13" t="s">
        <v>130</v>
      </c>
      <c r="E50" s="20">
        <f t="shared" si="2"/>
        <v>96</v>
      </c>
      <c r="F50" s="20">
        <v>32</v>
      </c>
      <c r="G50" s="18">
        <v>64</v>
      </c>
      <c r="H50" s="20">
        <v>24</v>
      </c>
      <c r="I50" s="20">
        <v>40</v>
      </c>
      <c r="J50" s="20"/>
      <c r="K50" s="20"/>
      <c r="L50" s="20"/>
      <c r="M50" s="20">
        <v>64</v>
      </c>
      <c r="N50" s="20"/>
      <c r="O50" s="20"/>
      <c r="P50" s="18"/>
    </row>
    <row r="51" spans="1:16" s="38" customFormat="1" x14ac:dyDescent="0.25">
      <c r="A51" s="48" t="s">
        <v>85</v>
      </c>
      <c r="B51" s="68" t="s">
        <v>86</v>
      </c>
      <c r="C51" s="69"/>
      <c r="D51" s="13" t="s">
        <v>134</v>
      </c>
      <c r="E51" s="20">
        <f t="shared" si="2"/>
        <v>102</v>
      </c>
      <c r="F51" s="20">
        <v>34</v>
      </c>
      <c r="G51" s="18">
        <f>H51+I51</f>
        <v>68</v>
      </c>
      <c r="H51" s="20">
        <v>46</v>
      </c>
      <c r="I51" s="20">
        <v>22</v>
      </c>
      <c r="J51" s="20"/>
      <c r="K51" s="20"/>
      <c r="L51" s="20"/>
      <c r="M51" s="20"/>
      <c r="N51" s="20">
        <v>20</v>
      </c>
      <c r="O51" s="20">
        <v>48</v>
      </c>
      <c r="P51" s="18"/>
    </row>
    <row r="52" spans="1:16" s="38" customFormat="1" ht="12.75" customHeight="1" x14ac:dyDescent="0.25">
      <c r="A52" s="53" t="s">
        <v>87</v>
      </c>
      <c r="B52" s="70" t="s">
        <v>88</v>
      </c>
      <c r="C52" s="71"/>
      <c r="D52" s="13" t="s">
        <v>170</v>
      </c>
      <c r="E52" s="20">
        <f t="shared" si="2"/>
        <v>120</v>
      </c>
      <c r="F52" s="20">
        <v>40</v>
      </c>
      <c r="G52" s="18">
        <v>80</v>
      </c>
      <c r="H52" s="20">
        <v>54</v>
      </c>
      <c r="I52" s="20">
        <v>26</v>
      </c>
      <c r="J52" s="20"/>
      <c r="K52" s="20"/>
      <c r="L52" s="20"/>
      <c r="M52" s="20"/>
      <c r="N52" s="20"/>
      <c r="O52" s="20"/>
      <c r="P52" s="18">
        <v>80</v>
      </c>
    </row>
    <row r="53" spans="1:16" ht="29.25" customHeight="1" x14ac:dyDescent="0.25">
      <c r="A53" s="54" t="s">
        <v>89</v>
      </c>
      <c r="B53" s="76" t="s">
        <v>168</v>
      </c>
      <c r="C53" s="77"/>
      <c r="D53" s="44" t="s">
        <v>166</v>
      </c>
      <c r="E53" s="45">
        <f>E54+E59</f>
        <v>1046</v>
      </c>
      <c r="F53" s="45">
        <f>F54+F59</f>
        <v>246</v>
      </c>
      <c r="G53" s="45">
        <f>G54+G59</f>
        <v>800</v>
      </c>
      <c r="H53" s="45">
        <f>H54+H59</f>
        <v>344</v>
      </c>
      <c r="I53" s="45">
        <f>I54+I59</f>
        <v>168</v>
      </c>
      <c r="J53" s="45">
        <v>20</v>
      </c>
      <c r="K53" s="45"/>
      <c r="L53" s="45"/>
      <c r="M53" s="45">
        <f>M54+M59</f>
        <v>126</v>
      </c>
      <c r="N53" s="45">
        <f>N54+N59</f>
        <v>230</v>
      </c>
      <c r="O53" s="45">
        <f>O54+O59</f>
        <v>176</v>
      </c>
      <c r="P53" s="45">
        <f>P54+P59</f>
        <v>268</v>
      </c>
    </row>
    <row r="54" spans="1:16" ht="42" customHeight="1" x14ac:dyDescent="0.25">
      <c r="A54" s="49" t="s">
        <v>90</v>
      </c>
      <c r="B54" s="72" t="s">
        <v>150</v>
      </c>
      <c r="C54" s="73"/>
      <c r="D54" s="12" t="s">
        <v>164</v>
      </c>
      <c r="E54" s="22">
        <f>E55+E56+E57+E58</f>
        <v>584</v>
      </c>
      <c r="F54" s="22">
        <f>F55+F56+F57+F58</f>
        <v>140</v>
      </c>
      <c r="G54" s="22">
        <f>G55+G56+G57+G58</f>
        <v>444</v>
      </c>
      <c r="H54" s="22">
        <f>H55+H56</f>
        <v>204</v>
      </c>
      <c r="I54" s="22">
        <f>I55+I56+I57+I58</f>
        <v>96</v>
      </c>
      <c r="J54" s="22">
        <v>20</v>
      </c>
      <c r="K54" s="22"/>
      <c r="L54" s="22"/>
      <c r="M54" s="22">
        <f>M55+M56</f>
        <v>0</v>
      </c>
      <c r="N54" s="22">
        <f>N55+N56+N57+N58</f>
        <v>0</v>
      </c>
      <c r="O54" s="22">
        <f>O55+O56</f>
        <v>176</v>
      </c>
      <c r="P54" s="22">
        <f>P55+P56+P57+P58</f>
        <v>268</v>
      </c>
    </row>
    <row r="55" spans="1:16" x14ac:dyDescent="0.25">
      <c r="A55" s="48" t="s">
        <v>91</v>
      </c>
      <c r="B55" s="68" t="s">
        <v>92</v>
      </c>
      <c r="C55" s="69"/>
      <c r="D55" s="157" t="s">
        <v>169</v>
      </c>
      <c r="E55" s="20">
        <f>F55+G55</f>
        <v>241</v>
      </c>
      <c r="F55" s="20">
        <v>77</v>
      </c>
      <c r="G55" s="18">
        <v>164</v>
      </c>
      <c r="H55" s="20">
        <v>112</v>
      </c>
      <c r="I55" s="20">
        <v>52</v>
      </c>
      <c r="J55" s="20"/>
      <c r="K55" s="20"/>
      <c r="L55" s="20"/>
      <c r="M55" s="20"/>
      <c r="N55" s="20"/>
      <c r="O55" s="20">
        <v>88</v>
      </c>
      <c r="P55" s="18">
        <v>76</v>
      </c>
    </row>
    <row r="56" spans="1:16" ht="24" customHeight="1" x14ac:dyDescent="0.25">
      <c r="A56" s="48" t="s">
        <v>93</v>
      </c>
      <c r="B56" s="74" t="s">
        <v>94</v>
      </c>
      <c r="C56" s="75"/>
      <c r="D56" s="158"/>
      <c r="E56" s="20">
        <f>F56+G56</f>
        <v>199</v>
      </c>
      <c r="F56" s="20">
        <v>63</v>
      </c>
      <c r="G56" s="18">
        <v>136</v>
      </c>
      <c r="H56" s="20">
        <v>92</v>
      </c>
      <c r="I56" s="20">
        <v>44</v>
      </c>
      <c r="J56" s="20"/>
      <c r="K56" s="20"/>
      <c r="L56" s="20"/>
      <c r="M56" s="20"/>
      <c r="N56" s="20"/>
      <c r="O56" s="20">
        <v>88</v>
      </c>
      <c r="P56" s="18">
        <v>48</v>
      </c>
    </row>
    <row r="57" spans="1:16" x14ac:dyDescent="0.25">
      <c r="A57" s="51" t="s">
        <v>95</v>
      </c>
      <c r="B57" s="126" t="s">
        <v>96</v>
      </c>
      <c r="C57" s="127"/>
      <c r="D57" s="158"/>
      <c r="E57" s="13">
        <v>72</v>
      </c>
      <c r="F57" s="13"/>
      <c r="G57" s="23">
        <v>72</v>
      </c>
      <c r="H57" s="13"/>
      <c r="I57" s="13"/>
      <c r="J57" s="13"/>
      <c r="K57" s="13"/>
      <c r="L57" s="13"/>
      <c r="M57" s="13"/>
      <c r="N57" s="13"/>
      <c r="O57" s="13" t="s">
        <v>97</v>
      </c>
      <c r="P57" s="23">
        <v>72</v>
      </c>
    </row>
    <row r="58" spans="1:16" ht="25.5" customHeight="1" x14ac:dyDescent="0.25">
      <c r="A58" s="51" t="s">
        <v>98</v>
      </c>
      <c r="B58" s="86" t="s">
        <v>99</v>
      </c>
      <c r="C58" s="87"/>
      <c r="D58" s="159"/>
      <c r="E58" s="13">
        <v>72</v>
      </c>
      <c r="F58" s="13"/>
      <c r="G58" s="23">
        <v>72</v>
      </c>
      <c r="H58" s="13"/>
      <c r="I58" s="13"/>
      <c r="J58" s="13"/>
      <c r="K58" s="13"/>
      <c r="L58" s="13"/>
      <c r="M58" s="13"/>
      <c r="N58" s="13"/>
      <c r="O58" s="13"/>
      <c r="P58" s="23">
        <v>72</v>
      </c>
    </row>
    <row r="59" spans="1:16" ht="66" customHeight="1" x14ac:dyDescent="0.25">
      <c r="A59" s="50" t="s">
        <v>100</v>
      </c>
      <c r="B59" s="72" t="s">
        <v>151</v>
      </c>
      <c r="C59" s="73"/>
      <c r="D59" s="156" t="s">
        <v>165</v>
      </c>
      <c r="E59" s="22">
        <f>E60+E62+E63</f>
        <v>462</v>
      </c>
      <c r="F59" s="22">
        <f>F60+F61</f>
        <v>106</v>
      </c>
      <c r="G59" s="22">
        <f>G60+G62+G63</f>
        <v>356</v>
      </c>
      <c r="H59" s="22">
        <f>H60+H61</f>
        <v>140</v>
      </c>
      <c r="I59" s="22">
        <f>I60+I62+I63</f>
        <v>72</v>
      </c>
      <c r="J59" s="22"/>
      <c r="K59" s="22"/>
      <c r="L59" s="22"/>
      <c r="M59" s="22">
        <f>M60+M61</f>
        <v>126</v>
      </c>
      <c r="N59" s="22">
        <f>N60+N62+N63</f>
        <v>230</v>
      </c>
      <c r="O59" s="22">
        <f>O60+O61</f>
        <v>0</v>
      </c>
      <c r="P59" s="22">
        <f>P60+P61</f>
        <v>0</v>
      </c>
    </row>
    <row r="60" spans="1:16" s="38" customFormat="1" ht="51.75" customHeight="1" x14ac:dyDescent="0.25">
      <c r="A60" s="48" t="s">
        <v>101</v>
      </c>
      <c r="B60" s="74" t="s">
        <v>153</v>
      </c>
      <c r="C60" s="75"/>
      <c r="D60" s="153" t="s">
        <v>167</v>
      </c>
      <c r="E60" s="20">
        <f>F60+G60</f>
        <v>318</v>
      </c>
      <c r="F60" s="20">
        <v>106</v>
      </c>
      <c r="G60" s="18">
        <v>212</v>
      </c>
      <c r="H60" s="20">
        <v>140</v>
      </c>
      <c r="I60" s="20">
        <v>72</v>
      </c>
      <c r="J60" s="20"/>
      <c r="K60" s="20"/>
      <c r="L60" s="20"/>
      <c r="M60" s="20">
        <v>126</v>
      </c>
      <c r="N60" s="20">
        <v>86</v>
      </c>
      <c r="O60" s="20"/>
      <c r="P60" s="18"/>
    </row>
    <row r="61" spans="1:16" ht="7.5" hidden="1" customHeight="1" x14ac:dyDescent="0.25">
      <c r="A61" s="48"/>
      <c r="B61" s="68"/>
      <c r="C61" s="69"/>
      <c r="D61" s="154"/>
      <c r="E61" s="20"/>
      <c r="F61" s="20"/>
      <c r="G61" s="18"/>
      <c r="H61" s="20"/>
      <c r="I61" s="20"/>
      <c r="J61" s="20"/>
      <c r="K61" s="20"/>
      <c r="L61" s="20"/>
      <c r="M61" s="20"/>
      <c r="N61" s="20"/>
      <c r="O61" s="20"/>
      <c r="P61" s="18"/>
    </row>
    <row r="62" spans="1:16" x14ac:dyDescent="0.25">
      <c r="A62" s="48" t="s">
        <v>102</v>
      </c>
      <c r="B62" s="68" t="s">
        <v>96</v>
      </c>
      <c r="C62" s="69"/>
      <c r="D62" s="154"/>
      <c r="E62" s="20">
        <v>72</v>
      </c>
      <c r="F62" s="20"/>
      <c r="G62" s="18">
        <v>72</v>
      </c>
      <c r="H62" s="20"/>
      <c r="I62" s="20"/>
      <c r="J62" s="20"/>
      <c r="K62" s="20"/>
      <c r="L62" s="20"/>
      <c r="M62" s="20"/>
      <c r="N62" s="18">
        <v>72</v>
      </c>
      <c r="O62" s="20"/>
      <c r="P62" s="18"/>
    </row>
    <row r="63" spans="1:16" ht="26.25" customHeight="1" x14ac:dyDescent="0.25">
      <c r="A63" s="48" t="s">
        <v>103</v>
      </c>
      <c r="B63" s="74" t="s">
        <v>99</v>
      </c>
      <c r="C63" s="75"/>
      <c r="D63" s="155"/>
      <c r="E63" s="20">
        <v>72</v>
      </c>
      <c r="F63" s="20"/>
      <c r="G63" s="18">
        <v>72</v>
      </c>
      <c r="H63" s="20"/>
      <c r="I63" s="20"/>
      <c r="J63" s="20"/>
      <c r="K63" s="20"/>
      <c r="L63" s="20"/>
      <c r="M63" s="20"/>
      <c r="N63" s="18">
        <v>72</v>
      </c>
      <c r="O63" s="20"/>
      <c r="P63" s="18"/>
    </row>
    <row r="64" spans="1:16" x14ac:dyDescent="0.25">
      <c r="A64" s="61"/>
      <c r="B64" s="135" t="s">
        <v>184</v>
      </c>
      <c r="C64" s="136"/>
      <c r="D64" s="62" t="s">
        <v>179</v>
      </c>
      <c r="E64" s="42">
        <f>F64+G64</f>
        <v>5688</v>
      </c>
      <c r="F64" s="42">
        <v>1800</v>
      </c>
      <c r="G64" s="42">
        <f>G35+G32+G24+G8</f>
        <v>3888</v>
      </c>
      <c r="H64" s="19">
        <f>H35+H32+H24+H8</f>
        <v>2005</v>
      </c>
      <c r="I64" s="19">
        <f>I35+I32+I24+I8</f>
        <v>1575</v>
      </c>
      <c r="J64" s="19">
        <v>20</v>
      </c>
      <c r="K64" s="19">
        <f>K8</f>
        <v>612</v>
      </c>
      <c r="L64" s="19">
        <f>L8</f>
        <v>792</v>
      </c>
      <c r="M64" s="19">
        <f>M24+M32+M35</f>
        <v>576</v>
      </c>
      <c r="N64" s="19">
        <f>N35+N32+N24</f>
        <v>792</v>
      </c>
      <c r="O64" s="19">
        <f>O24+O32+O35</f>
        <v>612</v>
      </c>
      <c r="P64" s="19">
        <f>P35+P28</f>
        <v>504</v>
      </c>
    </row>
    <row r="65" spans="1:16" x14ac:dyDescent="0.25">
      <c r="A65" s="63"/>
      <c r="B65" s="137" t="s">
        <v>185</v>
      </c>
      <c r="C65" s="138"/>
      <c r="D65" s="64" t="s">
        <v>179</v>
      </c>
      <c r="E65" s="60">
        <f>E64-288</f>
        <v>5400</v>
      </c>
      <c r="F65" s="60">
        <v>1800</v>
      </c>
      <c r="G65" s="60">
        <f>G64-288</f>
        <v>3600</v>
      </c>
      <c r="H65" s="60">
        <f>H35+H32+H24+H8</f>
        <v>2005</v>
      </c>
      <c r="I65" s="60">
        <f>I35+I32+I24+I8</f>
        <v>1575</v>
      </c>
      <c r="J65" s="60">
        <v>20</v>
      </c>
      <c r="K65" s="60">
        <f>K64</f>
        <v>612</v>
      </c>
      <c r="L65" s="60">
        <f>L64</f>
        <v>792</v>
      </c>
      <c r="M65" s="60">
        <f>M64</f>
        <v>576</v>
      </c>
      <c r="N65" s="60">
        <f>N60+N36+N32+N24</f>
        <v>648</v>
      </c>
      <c r="O65" s="60">
        <f>O64</f>
        <v>612</v>
      </c>
      <c r="P65" s="60">
        <f>P56+P55+P36+P28</f>
        <v>360</v>
      </c>
    </row>
    <row r="66" spans="1:16" x14ac:dyDescent="0.25">
      <c r="A66" s="48"/>
      <c r="B66" s="5" t="s">
        <v>138</v>
      </c>
      <c r="C66" s="132"/>
      <c r="D66" s="133"/>
      <c r="E66" s="133"/>
      <c r="F66" s="134"/>
      <c r="G66" s="20"/>
      <c r="H66" s="20"/>
      <c r="I66" s="20"/>
      <c r="J66" s="20"/>
      <c r="K66" s="24" t="s">
        <v>8</v>
      </c>
      <c r="L66" s="24" t="s">
        <v>9</v>
      </c>
      <c r="M66" s="24" t="s">
        <v>10</v>
      </c>
      <c r="N66" s="24" t="s">
        <v>117</v>
      </c>
      <c r="O66" s="24" t="s">
        <v>118</v>
      </c>
      <c r="P66" s="24" t="s">
        <v>119</v>
      </c>
    </row>
    <row r="67" spans="1:16" ht="15" customHeight="1" x14ac:dyDescent="0.25">
      <c r="A67" s="139"/>
      <c r="B67" s="141" t="s">
        <v>137</v>
      </c>
      <c r="C67" s="143" t="s">
        <v>139</v>
      </c>
      <c r="D67" s="144"/>
      <c r="E67" s="144"/>
      <c r="F67" s="145"/>
      <c r="G67" s="20"/>
      <c r="H67" s="20"/>
      <c r="I67" s="20"/>
      <c r="J67" s="20"/>
      <c r="K67" s="20">
        <v>36</v>
      </c>
      <c r="L67" s="18">
        <v>36</v>
      </c>
      <c r="M67" s="20">
        <v>36</v>
      </c>
      <c r="N67" s="20">
        <v>36</v>
      </c>
      <c r="O67" s="20">
        <v>36</v>
      </c>
      <c r="P67" s="20">
        <v>36</v>
      </c>
    </row>
    <row r="68" spans="1:16" x14ac:dyDescent="0.25">
      <c r="A68" s="140"/>
      <c r="B68" s="142"/>
      <c r="C68" s="143" t="s">
        <v>112</v>
      </c>
      <c r="D68" s="144"/>
      <c r="E68" s="144"/>
      <c r="F68" s="145"/>
      <c r="G68" s="20"/>
      <c r="H68" s="20"/>
      <c r="I68" s="20"/>
      <c r="J68" s="20"/>
      <c r="K68" s="20">
        <f t="shared" ref="K68:P68" si="3">K64</f>
        <v>612</v>
      </c>
      <c r="L68" s="20">
        <f t="shared" si="3"/>
        <v>792</v>
      </c>
      <c r="M68" s="18">
        <f t="shared" si="3"/>
        <v>576</v>
      </c>
      <c r="N68" s="20">
        <f t="shared" si="3"/>
        <v>792</v>
      </c>
      <c r="O68" s="20">
        <f t="shared" si="3"/>
        <v>612</v>
      </c>
      <c r="P68" s="20">
        <f t="shared" si="3"/>
        <v>504</v>
      </c>
    </row>
    <row r="69" spans="1:16" ht="15" customHeight="1" x14ac:dyDescent="0.25">
      <c r="A69" s="55"/>
      <c r="B69" s="147" t="s">
        <v>111</v>
      </c>
      <c r="C69" s="68" t="s">
        <v>113</v>
      </c>
      <c r="D69" s="146"/>
      <c r="E69" s="146"/>
      <c r="F69" s="69"/>
      <c r="G69" s="20">
        <v>144</v>
      </c>
      <c r="H69" s="20"/>
      <c r="I69" s="20"/>
      <c r="J69" s="20"/>
      <c r="K69" s="20"/>
      <c r="L69" s="20"/>
      <c r="M69" s="18"/>
      <c r="N69" s="20">
        <v>72</v>
      </c>
      <c r="O69" s="20"/>
      <c r="P69" s="20">
        <v>72</v>
      </c>
    </row>
    <row r="70" spans="1:16" x14ac:dyDescent="0.25">
      <c r="A70" s="55"/>
      <c r="B70" s="148"/>
      <c r="C70" s="68" t="s">
        <v>114</v>
      </c>
      <c r="D70" s="146"/>
      <c r="E70" s="146"/>
      <c r="F70" s="69"/>
      <c r="G70" s="20">
        <v>144</v>
      </c>
      <c r="H70" s="20"/>
      <c r="I70" s="20"/>
      <c r="J70" s="20"/>
      <c r="K70" s="20"/>
      <c r="L70" s="20"/>
      <c r="M70" s="18"/>
      <c r="N70" s="20">
        <v>72</v>
      </c>
      <c r="O70" s="20"/>
      <c r="P70" s="20">
        <v>72</v>
      </c>
    </row>
    <row r="71" spans="1:16" ht="16.5" customHeight="1" x14ac:dyDescent="0.25">
      <c r="A71" s="55"/>
      <c r="B71" s="148"/>
      <c r="C71" s="68" t="s">
        <v>115</v>
      </c>
      <c r="D71" s="146"/>
      <c r="E71" s="146"/>
      <c r="F71" s="69"/>
      <c r="G71" s="20">
        <v>144</v>
      </c>
      <c r="H71" s="20"/>
      <c r="I71" s="20"/>
      <c r="J71" s="20"/>
      <c r="K71" s="20"/>
      <c r="L71" s="20"/>
      <c r="M71" s="18"/>
      <c r="N71" s="20"/>
      <c r="O71" s="20"/>
      <c r="P71" s="20"/>
    </row>
    <row r="72" spans="1:16" x14ac:dyDescent="0.25">
      <c r="A72" s="55"/>
      <c r="B72" s="148"/>
      <c r="C72" s="68" t="s">
        <v>135</v>
      </c>
      <c r="D72" s="146"/>
      <c r="E72" s="146"/>
      <c r="F72" s="69"/>
      <c r="G72" s="20">
        <v>13</v>
      </c>
      <c r="H72" s="20"/>
      <c r="I72" s="20"/>
      <c r="J72" s="20"/>
      <c r="K72" s="20">
        <v>0</v>
      </c>
      <c r="L72" s="20">
        <v>3</v>
      </c>
      <c r="M72" s="18">
        <v>0</v>
      </c>
      <c r="N72" s="67" t="s">
        <v>182</v>
      </c>
      <c r="O72" s="20">
        <v>2</v>
      </c>
      <c r="P72" s="20" t="s">
        <v>181</v>
      </c>
    </row>
    <row r="73" spans="1:16" x14ac:dyDescent="0.25">
      <c r="A73" s="55"/>
      <c r="B73" s="149"/>
      <c r="C73" s="68" t="s">
        <v>136</v>
      </c>
      <c r="D73" s="146"/>
      <c r="E73" s="146"/>
      <c r="F73" s="69"/>
      <c r="G73" s="20">
        <v>28</v>
      </c>
      <c r="H73" s="20"/>
      <c r="I73" s="20"/>
      <c r="J73" s="20"/>
      <c r="K73" s="20">
        <v>0</v>
      </c>
      <c r="L73" s="20">
        <v>9</v>
      </c>
      <c r="M73" s="18">
        <v>5</v>
      </c>
      <c r="N73" s="20">
        <v>3</v>
      </c>
      <c r="O73" s="20">
        <v>6</v>
      </c>
      <c r="P73" s="20" t="s">
        <v>174</v>
      </c>
    </row>
    <row r="74" spans="1:16" x14ac:dyDescent="0.25">
      <c r="A74" s="48"/>
      <c r="B74" s="6"/>
      <c r="C74" s="68" t="s">
        <v>116</v>
      </c>
      <c r="D74" s="146"/>
      <c r="E74" s="146"/>
      <c r="F74" s="69"/>
      <c r="G74" s="20">
        <v>1</v>
      </c>
      <c r="H74" s="20"/>
      <c r="I74" s="20"/>
      <c r="J74" s="20"/>
      <c r="K74" s="20"/>
      <c r="L74" s="20"/>
      <c r="M74" s="65"/>
      <c r="N74" s="20" t="s">
        <v>175</v>
      </c>
      <c r="O74" s="20"/>
      <c r="P74" s="20"/>
    </row>
    <row r="75" spans="1:16" x14ac:dyDescent="0.25">
      <c r="A75" s="48" t="s">
        <v>104</v>
      </c>
      <c r="B75" s="7" t="s">
        <v>105</v>
      </c>
      <c r="C75" s="2"/>
      <c r="D75" s="57" t="s">
        <v>140</v>
      </c>
      <c r="E75" s="150" t="s">
        <v>172</v>
      </c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2"/>
    </row>
    <row r="76" spans="1:16" x14ac:dyDescent="0.25">
      <c r="A76" s="48" t="s">
        <v>106</v>
      </c>
      <c r="B76" s="2" t="s">
        <v>107</v>
      </c>
      <c r="C76" s="2"/>
      <c r="D76" s="13" t="s">
        <v>141</v>
      </c>
      <c r="E76" s="32"/>
      <c r="F76" s="33"/>
      <c r="G76" s="27"/>
      <c r="H76" s="27"/>
      <c r="I76" s="27"/>
      <c r="J76" s="27"/>
      <c r="K76" s="26"/>
      <c r="L76" s="26"/>
      <c r="M76" s="26"/>
      <c r="N76" s="26"/>
      <c r="O76" s="26"/>
      <c r="P76" s="28"/>
    </row>
    <row r="77" spans="1:16" x14ac:dyDescent="0.25">
      <c r="A77" s="48"/>
      <c r="B77" s="8" t="s">
        <v>144</v>
      </c>
      <c r="C77" s="9"/>
      <c r="D77" s="13"/>
      <c r="E77" s="32"/>
      <c r="F77" s="33"/>
      <c r="G77" s="27"/>
      <c r="H77" s="27"/>
      <c r="I77" s="27"/>
      <c r="J77" s="27"/>
      <c r="K77" s="27"/>
      <c r="L77" s="27"/>
      <c r="M77" s="27"/>
      <c r="N77" s="27"/>
      <c r="O77" s="33"/>
      <c r="P77" s="28"/>
    </row>
    <row r="78" spans="1:16" x14ac:dyDescent="0.25">
      <c r="A78" s="48"/>
      <c r="B78" s="8" t="s">
        <v>108</v>
      </c>
      <c r="C78" s="9"/>
      <c r="D78" s="13"/>
      <c r="E78" s="32"/>
      <c r="F78" s="27"/>
      <c r="G78" s="33"/>
      <c r="H78" s="27"/>
      <c r="I78" s="27"/>
      <c r="J78" s="27"/>
      <c r="K78" s="27"/>
      <c r="L78" s="27"/>
      <c r="M78" s="27"/>
      <c r="N78" s="27"/>
      <c r="O78" s="27"/>
      <c r="P78" s="25"/>
    </row>
    <row r="79" spans="1:16" ht="26.25" customHeight="1" x14ac:dyDescent="0.25">
      <c r="A79" s="48"/>
      <c r="B79" s="74" t="s">
        <v>109</v>
      </c>
      <c r="C79" s="75"/>
      <c r="D79" s="13" t="s">
        <v>142</v>
      </c>
      <c r="E79" s="32"/>
      <c r="F79" s="27"/>
      <c r="G79" s="33"/>
      <c r="H79" s="27"/>
      <c r="I79" s="27"/>
      <c r="J79" s="27"/>
      <c r="K79" s="27"/>
      <c r="L79" s="27"/>
      <c r="M79" s="27"/>
      <c r="N79" s="27"/>
      <c r="O79" s="27"/>
      <c r="P79" s="25"/>
    </row>
    <row r="80" spans="1:16" ht="24.75" customHeight="1" x14ac:dyDescent="0.25">
      <c r="A80" s="48"/>
      <c r="B80" s="74" t="s">
        <v>110</v>
      </c>
      <c r="C80" s="75"/>
      <c r="D80" s="13" t="s">
        <v>143</v>
      </c>
      <c r="E80" s="34"/>
      <c r="F80" s="35"/>
      <c r="G80" s="36"/>
      <c r="H80" s="35"/>
      <c r="I80" s="35"/>
      <c r="J80" s="35"/>
      <c r="K80" s="35"/>
      <c r="L80" s="35"/>
      <c r="M80" s="35"/>
      <c r="N80" s="35"/>
      <c r="O80" s="35"/>
      <c r="P80" s="37"/>
    </row>
  </sheetData>
  <mergeCells count="93">
    <mergeCell ref="B79:C79"/>
    <mergeCell ref="B80:C80"/>
    <mergeCell ref="C71:F71"/>
    <mergeCell ref="C72:F72"/>
    <mergeCell ref="C73:F73"/>
    <mergeCell ref="C74:F74"/>
    <mergeCell ref="B69:B73"/>
    <mergeCell ref="C70:F70"/>
    <mergeCell ref="E75:P75"/>
    <mergeCell ref="A67:A68"/>
    <mergeCell ref="B67:B68"/>
    <mergeCell ref="C67:F67"/>
    <mergeCell ref="C68:F68"/>
    <mergeCell ref="C69:F69"/>
    <mergeCell ref="C66:F66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D60:D63"/>
    <mergeCell ref="D55:D58"/>
    <mergeCell ref="A2:A3"/>
    <mergeCell ref="B2:C3"/>
    <mergeCell ref="B31:C31"/>
    <mergeCell ref="B29:C29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D2:D7"/>
    <mergeCell ref="E2:J3"/>
    <mergeCell ref="K2:P3"/>
    <mergeCell ref="A4:A7"/>
    <mergeCell ref="B4:C7"/>
    <mergeCell ref="E4:E7"/>
    <mergeCell ref="F4:F7"/>
    <mergeCell ref="G4:J4"/>
    <mergeCell ref="K4:L4"/>
    <mergeCell ref="M4:N4"/>
    <mergeCell ref="O4:P4"/>
    <mergeCell ref="G5:G7"/>
    <mergeCell ref="H5:H7"/>
    <mergeCell ref="I5:I7"/>
    <mergeCell ref="J5:J7"/>
    <mergeCell ref="K6:P6"/>
    <mergeCell ref="B9:C9"/>
    <mergeCell ref="B8:C8"/>
    <mergeCell ref="B13:C13"/>
    <mergeCell ref="B24:C24"/>
    <mergeCell ref="B25:C25"/>
    <mergeCell ref="B19:C19"/>
    <mergeCell ref="B21:C21"/>
    <mergeCell ref="B23:C23"/>
    <mergeCell ref="B20:C20"/>
    <mergeCell ref="B22:C22"/>
    <mergeCell ref="B14:C14"/>
    <mergeCell ref="B15:C15"/>
    <mergeCell ref="B16:C16"/>
    <mergeCell ref="B18:C18"/>
    <mergeCell ref="B17:C17"/>
    <mergeCell ref="B12:C12"/>
    <mergeCell ref="B34:C34"/>
    <mergeCell ref="B30:C30"/>
    <mergeCell ref="B54:C54"/>
    <mergeCell ref="B47:C47"/>
    <mergeCell ref="B48:C48"/>
    <mergeCell ref="B49:C49"/>
    <mergeCell ref="B50:C50"/>
    <mergeCell ref="B51:C51"/>
    <mergeCell ref="B52:C52"/>
    <mergeCell ref="B53:C53"/>
    <mergeCell ref="B32:C32"/>
    <mergeCell ref="B33:C33"/>
    <mergeCell ref="B11:C11"/>
    <mergeCell ref="B10:C10"/>
    <mergeCell ref="B26:C26"/>
    <mergeCell ref="B27:C27"/>
    <mergeCell ref="B28:C28"/>
  </mergeCells>
  <pageMargins left="0.70866141732283472" right="0.31496062992125984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ПОСО++++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Тимур</cp:lastModifiedBy>
  <cp:lastPrinted>2020-07-06T09:07:55Z</cp:lastPrinted>
  <dcterms:created xsi:type="dcterms:W3CDTF">2018-03-17T13:40:54Z</dcterms:created>
  <dcterms:modified xsi:type="dcterms:W3CDTF">2021-04-13T12:32:20Z</dcterms:modified>
</cp:coreProperties>
</file>