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имур\Desktop\09.01.03_МОЦИ_ОО_2г.10мес\"/>
    </mc:Choice>
  </mc:AlternateContent>
  <bookViews>
    <workbookView xWindow="0" yWindow="0" windowWidth="20490" windowHeight="7760" activeTab="2"/>
  </bookViews>
  <sheets>
    <sheet name="2.график учебного процесса" sheetId="2" r:id="rId1"/>
    <sheet name="3. сводные данные" sheetId="4" r:id="rId2"/>
    <sheet name="4.план учебного процесса" sheetId="1" r:id="rId3"/>
    <sheet name="5.комплексные формы ПА" sheetId="5" r:id="rId4"/>
    <sheet name="6.практика" sheetId="6" r:id="rId5"/>
    <sheet name="7.график ПА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 s="1"/>
  <c r="I8" i="1"/>
  <c r="I7" i="1" s="1"/>
  <c r="J74" i="3" l="1"/>
  <c r="I74" i="3"/>
  <c r="H74" i="3"/>
  <c r="G74" i="3"/>
  <c r="F74" i="3"/>
  <c r="E74" i="3"/>
  <c r="J65" i="3"/>
  <c r="I65" i="3"/>
  <c r="H65" i="3"/>
  <c r="G65" i="3"/>
  <c r="F65" i="3"/>
  <c r="E65" i="3"/>
  <c r="J56" i="3"/>
  <c r="I56" i="3"/>
  <c r="H56" i="3"/>
  <c r="G56" i="3"/>
  <c r="F56" i="3"/>
  <c r="E56" i="3"/>
  <c r="J52" i="3"/>
  <c r="I52" i="3"/>
  <c r="H52" i="3"/>
  <c r="G52" i="3"/>
  <c r="F52" i="3"/>
  <c r="E52" i="3"/>
  <c r="J48" i="3"/>
  <c r="I48" i="3"/>
  <c r="H48" i="3"/>
  <c r="G48" i="3"/>
  <c r="F48" i="3"/>
  <c r="E48" i="3"/>
  <c r="I44" i="3"/>
  <c r="H44" i="3"/>
  <c r="G44" i="3"/>
  <c r="F44" i="3"/>
  <c r="E44" i="3"/>
  <c r="I40" i="3"/>
  <c r="I39" i="3" s="1"/>
  <c r="H40" i="3"/>
  <c r="G40" i="3"/>
  <c r="G39" i="3" s="1"/>
  <c r="F40" i="3"/>
  <c r="E40" i="3"/>
  <c r="E39" i="3" s="1"/>
  <c r="J39" i="3"/>
  <c r="F39" i="3"/>
  <c r="F31" i="3" s="1"/>
  <c r="J32" i="3"/>
  <c r="I32" i="3"/>
  <c r="H32" i="3"/>
  <c r="G32" i="3"/>
  <c r="F32" i="3"/>
  <c r="E32" i="3"/>
  <c r="J24" i="3"/>
  <c r="I24" i="3"/>
  <c r="H24" i="3"/>
  <c r="G24" i="3"/>
  <c r="F24" i="3"/>
  <c r="E24" i="3"/>
  <c r="H21" i="3"/>
  <c r="G21" i="3"/>
  <c r="F21" i="3"/>
  <c r="E21" i="3"/>
  <c r="H17" i="3"/>
  <c r="G17" i="3"/>
  <c r="F17" i="3"/>
  <c r="E17" i="3"/>
  <c r="H8" i="3"/>
  <c r="G8" i="3"/>
  <c r="F8" i="3"/>
  <c r="E8" i="3"/>
  <c r="H7" i="3"/>
  <c r="G7" i="3"/>
  <c r="F7" i="3"/>
  <c r="E7" i="3"/>
  <c r="P91" i="1"/>
  <c r="P90" i="1"/>
  <c r="J21" i="1"/>
  <c r="K17" i="1"/>
  <c r="J17" i="1"/>
  <c r="J31" i="3" l="1"/>
  <c r="H39" i="3"/>
  <c r="H31" i="3" s="1"/>
  <c r="E31" i="3"/>
  <c r="G31" i="3"/>
  <c r="I31" i="3"/>
  <c r="G10" i="6"/>
  <c r="I11" i="4"/>
  <c r="M21" i="1"/>
  <c r="K21" i="1"/>
  <c r="M17" i="1"/>
  <c r="M8" i="1"/>
  <c r="L21" i="1"/>
  <c r="L17" i="1"/>
  <c r="L8" i="1"/>
  <c r="K8" i="1"/>
  <c r="K7" i="1" s="1"/>
  <c r="J8" i="1"/>
  <c r="P86" i="1"/>
  <c r="M7" i="1" l="1"/>
  <c r="J7" i="1"/>
  <c r="L7" i="1"/>
  <c r="O74" i="1" l="1"/>
  <c r="N74" i="1"/>
  <c r="M74" i="1"/>
  <c r="L74" i="1"/>
  <c r="K74" i="1"/>
  <c r="J74" i="1"/>
  <c r="I74" i="1"/>
  <c r="G74" i="1"/>
  <c r="F74" i="1"/>
  <c r="E74" i="1"/>
  <c r="O65" i="1"/>
  <c r="N65" i="1"/>
  <c r="M65" i="1"/>
  <c r="L65" i="1"/>
  <c r="K65" i="1"/>
  <c r="J65" i="1"/>
  <c r="I65" i="1"/>
  <c r="G65" i="1"/>
  <c r="F65" i="1"/>
  <c r="E65" i="1"/>
  <c r="O56" i="1"/>
  <c r="N56" i="1"/>
  <c r="M56" i="1"/>
  <c r="L56" i="1"/>
  <c r="K56" i="1"/>
  <c r="J56" i="1"/>
  <c r="I56" i="1"/>
  <c r="G56" i="1"/>
  <c r="F56" i="1"/>
  <c r="E56" i="1"/>
  <c r="O52" i="1"/>
  <c r="N52" i="1"/>
  <c r="M52" i="1"/>
  <c r="L52" i="1"/>
  <c r="K52" i="1"/>
  <c r="J52" i="1"/>
  <c r="I52" i="1"/>
  <c r="H52" i="1"/>
  <c r="G52" i="1"/>
  <c r="F52" i="1"/>
  <c r="E52" i="1"/>
  <c r="O48" i="1"/>
  <c r="N48" i="1"/>
  <c r="M48" i="1"/>
  <c r="L48" i="1"/>
  <c r="K48" i="1"/>
  <c r="J48" i="1"/>
  <c r="I48" i="1"/>
  <c r="H48" i="1"/>
  <c r="G48" i="1"/>
  <c r="F48" i="1"/>
  <c r="E48" i="1"/>
  <c r="O44" i="1"/>
  <c r="N44" i="1"/>
  <c r="M44" i="1"/>
  <c r="L44" i="1"/>
  <c r="K44" i="1"/>
  <c r="J44" i="1"/>
  <c r="I44" i="1"/>
  <c r="H44" i="1"/>
  <c r="G44" i="1"/>
  <c r="F44" i="1"/>
  <c r="E44" i="1"/>
  <c r="O40" i="1"/>
  <c r="N40" i="1"/>
  <c r="M40" i="1"/>
  <c r="L40" i="1"/>
  <c r="K40" i="1"/>
  <c r="J40" i="1"/>
  <c r="I40" i="1"/>
  <c r="H40" i="1"/>
  <c r="G40" i="1"/>
  <c r="F40" i="1"/>
  <c r="E40" i="1"/>
  <c r="O32" i="1"/>
  <c r="N32" i="1"/>
  <c r="M32" i="1"/>
  <c r="L32" i="1"/>
  <c r="K32" i="1"/>
  <c r="J32" i="1"/>
  <c r="I32" i="1"/>
  <c r="H32" i="1"/>
  <c r="G32" i="1"/>
  <c r="F32" i="1"/>
  <c r="E32" i="1"/>
  <c r="O24" i="1"/>
  <c r="N24" i="1"/>
  <c r="M24" i="1"/>
  <c r="L24" i="1"/>
  <c r="K24" i="1"/>
  <c r="J24" i="1"/>
  <c r="J85" i="1" s="1"/>
  <c r="I24" i="1"/>
  <c r="H24" i="1"/>
  <c r="G24" i="1"/>
  <c r="F24" i="1"/>
  <c r="E24" i="1"/>
  <c r="O39" i="1" l="1"/>
  <c r="O31" i="1" s="1"/>
  <c r="O85" i="1" s="1"/>
  <c r="H39" i="1"/>
  <c r="J39" i="1"/>
  <c r="J31" i="1" s="1"/>
  <c r="L39" i="1"/>
  <c r="L31" i="1" s="1"/>
  <c r="L85" i="1" s="1"/>
  <c r="M39" i="1"/>
  <c r="M31" i="1" s="1"/>
  <c r="M85" i="1" s="1"/>
  <c r="H31" i="1"/>
  <c r="H85" i="1" s="1"/>
  <c r="N39" i="1"/>
  <c r="N31" i="1" s="1"/>
  <c r="N85" i="1" s="1"/>
  <c r="E39" i="1"/>
  <c r="E31" i="1" s="1"/>
  <c r="E85" i="1" s="1"/>
  <c r="G39" i="1"/>
  <c r="G31" i="1" s="1"/>
  <c r="G85" i="1" s="1"/>
  <c r="I39" i="1"/>
  <c r="I31" i="1" s="1"/>
  <c r="I85" i="1" s="1"/>
  <c r="K39" i="1"/>
  <c r="K31" i="1" s="1"/>
  <c r="K85" i="1" s="1"/>
  <c r="F39" i="1"/>
  <c r="F31" i="1" s="1"/>
  <c r="F85" i="1" s="1"/>
  <c r="P85" i="1" l="1"/>
</calcChain>
</file>

<file path=xl/sharedStrings.xml><?xml version="1.0" encoding="utf-8"?>
<sst xmlns="http://schemas.openxmlformats.org/spreadsheetml/2006/main" count="641" uniqueCount="281">
  <si>
    <t xml:space="preserve">Индекс  </t>
  </si>
  <si>
    <t>Наименование циклов, дисциплин, профессиональных модулей, МДК, практик</t>
  </si>
  <si>
    <t>Формы промежуточной  аттестации</t>
  </si>
  <si>
    <t>Учебная нагрузка обучающихся (час.)</t>
  </si>
  <si>
    <t>Распределение обязательной учебной нагрузки                                                      (включая обязательную аудиторную нагрузку и все виды практики в составе профессиональных модулей) по курсам и семестрам                                                                                                     (час. в семестр)</t>
  </si>
  <si>
    <t>максимальная с учётом практики</t>
  </si>
  <si>
    <t xml:space="preserve">самостоятельная работа </t>
  </si>
  <si>
    <t>Обязательная аудиторная нагрузка</t>
  </si>
  <si>
    <t>I курс</t>
  </si>
  <si>
    <t>II курс</t>
  </si>
  <si>
    <t>III курс</t>
  </si>
  <si>
    <t>Всего</t>
  </si>
  <si>
    <t xml:space="preserve">в т. ч. </t>
  </si>
  <si>
    <t>Лекций</t>
  </si>
  <si>
    <t>лаб. и практ.                                      занятий, практик</t>
  </si>
  <si>
    <t xml:space="preserve">1 сем.                </t>
  </si>
  <si>
    <t xml:space="preserve">2 сем.               </t>
  </si>
  <si>
    <t xml:space="preserve">3 сем.                                                                                           </t>
  </si>
  <si>
    <t xml:space="preserve">4 сем.              </t>
  </si>
  <si>
    <t xml:space="preserve">5 сем.                </t>
  </si>
  <si>
    <t xml:space="preserve">6 сем.                  </t>
  </si>
  <si>
    <t xml:space="preserve"> </t>
  </si>
  <si>
    <t>Общеобразовательный цикл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</si>
  <si>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</si>
  <si>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</si>
  <si>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</si>
  <si>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</si>
  <si>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</si>
  <si>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</si>
  <si>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-/ДЗ</t>
  </si>
  <si>
    <t>Информатика</t>
  </si>
  <si>
    <t>-/-/ДЗ</t>
  </si>
  <si>
    <t>ДЗ</t>
  </si>
  <si>
    <t>ОП.00</t>
  </si>
  <si>
    <t>Общепрофессиональный цикл</t>
  </si>
  <si>
    <t>ОП.01</t>
  </si>
  <si>
    <t>Основы информационных технологий</t>
  </si>
  <si>
    <t>Э</t>
  </si>
  <si>
    <t>ОП.02</t>
  </si>
  <si>
    <t>Основы электротехники</t>
  </si>
  <si>
    <t>ОП.03</t>
  </si>
  <si>
    <t>Основы электроники и цифровой схемотехники</t>
  </si>
  <si>
    <t>ОП.04</t>
  </si>
  <si>
    <t>Охрана труда и техника безопасности</t>
  </si>
  <si>
    <t>ОП.05</t>
  </si>
  <si>
    <t>Экономика организации</t>
  </si>
  <si>
    <t>ОП.06</t>
  </si>
  <si>
    <t>Безопасность жизнедеятельности</t>
  </si>
  <si>
    <t>П.00</t>
  </si>
  <si>
    <t>Профессиональный цикл</t>
  </si>
  <si>
    <t>Общепрофессиональные дисциплины</t>
  </si>
  <si>
    <t>ПМ.00</t>
  </si>
  <si>
    <t>Профессиональные модули</t>
  </si>
  <si>
    <t>ПМ.01</t>
  </si>
  <si>
    <t xml:space="preserve">Ввод и обработка цифровой информации </t>
  </si>
  <si>
    <t>МДК.01.01</t>
  </si>
  <si>
    <t>Технологии создания и обработки цифровой мультимедийной информации</t>
  </si>
  <si>
    <t>УП.01</t>
  </si>
  <si>
    <t>Учебная практика</t>
  </si>
  <si>
    <t>ПП.01</t>
  </si>
  <si>
    <t>Производственная практика</t>
  </si>
  <si>
    <t>ПМ.02</t>
  </si>
  <si>
    <t xml:space="preserve">Хранение, передача и публикация цифровой информации </t>
  </si>
  <si>
    <t>МДК.02.01</t>
  </si>
  <si>
    <t>Технологии публикации цифровой мультимедийной информации</t>
  </si>
  <si>
    <t>УП.02</t>
  </si>
  <si>
    <t>ПП.02</t>
  </si>
  <si>
    <t>ПМ.03</t>
  </si>
  <si>
    <t>МДК.03.01</t>
  </si>
  <si>
    <t>УП.03</t>
  </si>
  <si>
    <t>ПП.03</t>
  </si>
  <si>
    <t>ПМ.04</t>
  </si>
  <si>
    <t>МДК.04.01</t>
  </si>
  <si>
    <t>ПМ.05</t>
  </si>
  <si>
    <t>Экв</t>
  </si>
  <si>
    <t>МДК.05.01</t>
  </si>
  <si>
    <t>МДК.05.02</t>
  </si>
  <si>
    <t>УП.05</t>
  </si>
  <si>
    <t>ПП.05</t>
  </si>
  <si>
    <t>ПМ.06</t>
  </si>
  <si>
    <t>МДК.06.01</t>
  </si>
  <si>
    <t>УП.06</t>
  </si>
  <si>
    <t>ПП.06</t>
  </si>
  <si>
    <t>ПМ.07</t>
  </si>
  <si>
    <t>МДК.07.01</t>
  </si>
  <si>
    <t>УП.07</t>
  </si>
  <si>
    <t>ПП.07</t>
  </si>
  <si>
    <t>ФК.00</t>
  </si>
  <si>
    <t>Всего с практикой</t>
  </si>
  <si>
    <t>Всего без практики</t>
  </si>
  <si>
    <t>Количество часов в неделю</t>
  </si>
  <si>
    <t>ГИА.00</t>
  </si>
  <si>
    <t>Государственная (итоговая) аттестация</t>
  </si>
  <si>
    <t>2 нед.</t>
  </si>
  <si>
    <t>Всего  в семестре</t>
  </si>
  <si>
    <t>учебной практики</t>
  </si>
  <si>
    <t>произв. практики</t>
  </si>
  <si>
    <t>зачетов</t>
  </si>
  <si>
    <t>4. План учебного процесса</t>
  </si>
  <si>
    <t xml:space="preserve">выпускной практической квалификационной работы и </t>
  </si>
  <si>
    <t>письменной экзаменационной работы (всего 2 нед.)</t>
  </si>
  <si>
    <t>часов по учебным дисциплинам и МДК</t>
  </si>
  <si>
    <r>
      <t xml:space="preserve">Консультации </t>
    </r>
    <r>
      <rPr>
        <sz val="12"/>
        <color rgb="FF000000"/>
        <rFont val="Times New Roman"/>
        <family val="1"/>
        <charset val="204"/>
      </rPr>
      <t>на учебную группу 4 часа в год на 1 обучающегося</t>
    </r>
  </si>
  <si>
    <t>1. Программа подготовки квалифицированных рабочих и служащих</t>
  </si>
  <si>
    <t>1.1. Выпускная квалификационная работа в форме:</t>
  </si>
  <si>
    <t>ОД.01</t>
  </si>
  <si>
    <t>ОД.02</t>
  </si>
  <si>
    <t>ОД.03</t>
  </si>
  <si>
    <t>ОД.04</t>
  </si>
  <si>
    <t>ОД.05</t>
  </si>
  <si>
    <t>Математика</t>
  </si>
  <si>
    <t>ОД.06</t>
  </si>
  <si>
    <t>Астрономия</t>
  </si>
  <si>
    <t>ОД.07</t>
  </si>
  <si>
    <t>ОД.08</t>
  </si>
  <si>
    <t>ОД.09</t>
  </si>
  <si>
    <t>ОД.10</t>
  </si>
  <si>
    <t>Обществознание</t>
  </si>
  <si>
    <t>общ.-96</t>
  </si>
  <si>
    <t>экон.-89</t>
  </si>
  <si>
    <t>ОД.11</t>
  </si>
  <si>
    <t>Естествознание</t>
  </si>
  <si>
    <t>-/ДЗ/Э</t>
  </si>
  <si>
    <t>физ.-180</t>
  </si>
  <si>
    <t>хим.-114</t>
  </si>
  <si>
    <t>биол.-36</t>
  </si>
  <si>
    <t>ОД.12.01</t>
  </si>
  <si>
    <t>Родной язык и родная литература</t>
  </si>
  <si>
    <t>ОД.12.02</t>
  </si>
  <si>
    <t>пр-100</t>
  </si>
  <si>
    <t>2. ГРАФИК УЧЕБНОГО ПРОЦЕССА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</si>
  <si>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</si>
  <si>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</si>
  <si>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</si>
  <si>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</si>
  <si>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</si>
  <si>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</si>
  <si>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</si>
  <si>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</si>
  <si>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</si>
  <si>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</si>
  <si>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</si>
  <si>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</si>
  <si>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</si>
  <si>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</si>
  <si>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</si>
  <si>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</si>
  <si>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</si>
  <si>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</si>
  <si>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</si>
  <si>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</si>
  <si>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</si>
  <si>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</si>
  <si>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</si>
  <si>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</si>
  <si>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</si>
  <si>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</si>
  <si>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</si>
  <si>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</si>
  <si>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</si>
  <si>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</si>
  <si>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</si>
  <si>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</si>
  <si>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</si>
  <si>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</si>
  <si>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</si>
  <si>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</si>
  <si>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</si>
  <si>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</si>
  <si>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</si>
  <si>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</si>
  <si>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</si>
  <si>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</si>
  <si>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</si>
  <si>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</si>
  <si>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3 - 9 авг</t>
  </si>
  <si>
    <t>10 - 16 авг</t>
  </si>
  <si>
    <t>17 - 23 авг</t>
  </si>
  <si>
    <t>24 - 31 авг</t>
  </si>
  <si>
    <t>1</t>
  </si>
  <si>
    <t>=</t>
  </si>
  <si>
    <t>У</t>
  </si>
  <si>
    <t>::</t>
  </si>
  <si>
    <t>9</t>
  </si>
  <si>
    <t>2</t>
  </si>
  <si>
    <t>П</t>
  </si>
  <si>
    <t>III</t>
  </si>
  <si>
    <t>Условные обозначения:</t>
  </si>
  <si>
    <t>-</t>
  </si>
  <si>
    <t>теоретическое обучение</t>
  </si>
  <si>
    <t>учебная практика</t>
  </si>
  <si>
    <t>промежуточная аттестация</t>
  </si>
  <si>
    <t xml:space="preserve">производственная практика </t>
  </si>
  <si>
    <t>ГИА</t>
  </si>
  <si>
    <t>каникулы</t>
  </si>
  <si>
    <t>3</t>
  </si>
  <si>
    <t>17</t>
  </si>
  <si>
    <t>*</t>
  </si>
  <si>
    <t>обучение не предусмотрено</t>
  </si>
  <si>
    <t>5ДЗ/1Э</t>
  </si>
  <si>
    <t>ВСЕГО:</t>
  </si>
  <si>
    <t>77нед.</t>
  </si>
  <si>
    <t>экзаменов (в т.ч.   экзаменов квалификационных)</t>
  </si>
  <si>
    <t>дифференцированных зачетов</t>
  </si>
  <si>
    <r>
      <rPr>
        <b/>
        <sz val="12"/>
        <color rgb="FF000000"/>
        <rFont val="Times New Roman"/>
        <family val="1"/>
        <charset val="204"/>
      </rPr>
      <t xml:space="preserve">17 нед.                                              </t>
    </r>
    <r>
      <rPr>
        <sz val="12"/>
        <color rgb="FF000000"/>
        <rFont val="Times New Roman"/>
        <family val="1"/>
        <charset val="204"/>
      </rPr>
      <t>(в т.ч. теор.обучение - 17 нед.)</t>
    </r>
  </si>
  <si>
    <t>,</t>
  </si>
  <si>
    <t>Курсы</t>
  </si>
  <si>
    <t>Обучение по дисциплинам и междисциплинарным курсам</t>
  </si>
  <si>
    <t>Промежуточная аттестация</t>
  </si>
  <si>
    <t>Практика</t>
  </si>
  <si>
    <t>Каникулы</t>
  </si>
  <si>
    <t>Всего                  (по курсам)</t>
  </si>
  <si>
    <t xml:space="preserve">Учебная  </t>
  </si>
  <si>
    <t>Производственная</t>
  </si>
  <si>
    <t>недель</t>
  </si>
  <si>
    <t>1+1=2</t>
  </si>
  <si>
    <t>5. Комплексные формы промежуточной аттестации:</t>
  </si>
  <si>
    <t>Семестр</t>
  </si>
  <si>
    <t>Код</t>
  </si>
  <si>
    <t>Наименование</t>
  </si>
  <si>
    <t xml:space="preserve">Форма </t>
  </si>
  <si>
    <t>контроля</t>
  </si>
  <si>
    <t>з - зачёт</t>
  </si>
  <si>
    <t>ДЗ - дифференцированный зачёт</t>
  </si>
  <si>
    <t>Э - экзамен</t>
  </si>
  <si>
    <t>Кэ - комплексный экзамен</t>
  </si>
  <si>
    <t>Кдз - комплексный дифференцированный зачёт</t>
  </si>
  <si>
    <t>Экв - экзамен квалификационный</t>
  </si>
  <si>
    <t>КЭкв - комплексный экзамен квалификационный</t>
  </si>
  <si>
    <t>6. Практика</t>
  </si>
  <si>
    <t>№ п/п</t>
  </si>
  <si>
    <t>ПМ, в рамках которого проводится практика</t>
  </si>
  <si>
    <t>Наименование практики</t>
  </si>
  <si>
    <t>Условия реализации</t>
  </si>
  <si>
    <t>Учебная</t>
  </si>
  <si>
    <t>Концентрированно</t>
  </si>
  <si>
    <t>ИТОГО:</t>
  </si>
  <si>
    <r>
      <t>Продолжительность практики</t>
    </r>
    <r>
      <rPr>
        <sz val="14"/>
        <color rgb="FF000000"/>
        <rFont val="Times New Roman"/>
        <family val="1"/>
        <charset val="204"/>
      </rPr>
      <t xml:space="preserve"> (нед.)</t>
    </r>
  </si>
  <si>
    <t>: :</t>
  </si>
  <si>
    <t>18нед.</t>
  </si>
  <si>
    <t>21нед.</t>
  </si>
  <si>
    <t>1Кэкв</t>
  </si>
  <si>
    <t>8/1Кэкв</t>
  </si>
  <si>
    <t>23ДЗ</t>
  </si>
  <si>
    <t>-/ДЗ/ДЗ</t>
  </si>
  <si>
    <t>1ДЗ</t>
  </si>
  <si>
    <t>3ДЗ/1Э</t>
  </si>
  <si>
    <t>9ДЗ/2Э</t>
  </si>
  <si>
    <t>13ДЗ/3Э</t>
  </si>
  <si>
    <t>Э/Э</t>
  </si>
  <si>
    <t>2ДЗ/2Э/1Кэкв</t>
  </si>
  <si>
    <t>4ДЗ/4Э/1Кэкв</t>
  </si>
  <si>
    <t>23ДЗ/8Э/1Кэкв</t>
  </si>
  <si>
    <t>24</t>
  </si>
  <si>
    <t>16</t>
  </si>
  <si>
    <t>12</t>
  </si>
  <si>
    <t>8</t>
  </si>
  <si>
    <t>17+24=41</t>
  </si>
  <si>
    <t>16+12=28</t>
  </si>
  <si>
    <t>8+0=8</t>
  </si>
  <si>
    <t>1+2=3</t>
  </si>
  <si>
    <t>0+10=10</t>
  </si>
  <si>
    <t>0+21=21</t>
  </si>
  <si>
    <r>
      <t xml:space="preserve">3. Сводные данные по бюджету времени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 xml:space="preserve">в неделях) </t>
    </r>
  </si>
  <si>
    <t>Кэкв</t>
  </si>
  <si>
    <t>17 нед.                                              (в т.ч. теор.обучение - 17 нед.)</t>
  </si>
  <si>
    <r>
      <t xml:space="preserve">24 нед.                                </t>
    </r>
    <r>
      <rPr>
        <sz val="12"/>
        <color rgb="FF000000"/>
        <rFont val="Times New Roman"/>
        <family val="1"/>
        <charset val="204"/>
      </rPr>
      <t xml:space="preserve"> (в т.ч. теор.обучение - 24 нед.)</t>
    </r>
  </si>
  <si>
    <t>24 нед.                                 (в т.ч. теор.обучение - 24 нед.)</t>
  </si>
  <si>
    <r>
      <rPr>
        <b/>
        <sz val="12"/>
        <color rgb="FF000000"/>
        <rFont val="Times New Roman"/>
        <family val="1"/>
        <charset val="204"/>
      </rPr>
      <t xml:space="preserve">17 нед.                                              </t>
    </r>
    <r>
      <rPr>
        <sz val="12"/>
        <color rgb="FF000000"/>
        <rFont val="Times New Roman"/>
        <family val="1"/>
        <charset val="204"/>
      </rPr>
      <t>(в т.ч. теор.обучение - 16 нед., 1ПА)</t>
    </r>
  </si>
  <si>
    <r>
      <t xml:space="preserve">24 нед.                                </t>
    </r>
    <r>
      <rPr>
        <sz val="12"/>
        <color rgb="FF000000"/>
        <rFont val="Times New Roman"/>
        <family val="1"/>
        <charset val="204"/>
      </rPr>
      <t xml:space="preserve"> (в т.ч. теор.обучение - 12 нед., 10УП, 2ПА)</t>
    </r>
  </si>
  <si>
    <r>
      <t xml:space="preserve">24 нед.                                </t>
    </r>
    <r>
      <rPr>
        <sz val="12"/>
        <color rgb="FF000000"/>
        <rFont val="Times New Roman"/>
        <family val="1"/>
        <charset val="204"/>
      </rPr>
      <t xml:space="preserve"> (в т.ч. теор.обучение - 0 нед., 21ПП, 1ПА, 2ГИА)</t>
    </r>
  </si>
  <si>
    <t>17 нед.                                              (в т.ч. теор.обучение - 16 нед., 1ПА)</t>
  </si>
  <si>
    <t>24 нед.                                 (в т.ч. теор.обучение - 12 нед., 10УП, 2ПА)</t>
  </si>
  <si>
    <t>24 нед.                                 (в т.ч. теор.обучение - 0 нед., 21ПП, 1ПА, 2ГИА)</t>
  </si>
  <si>
    <t>17 нед.                                              (в т.ч. теор.обучение - 8 нед., 8УП, 1ПА)</t>
  </si>
  <si>
    <r>
      <rPr>
        <b/>
        <sz val="12"/>
        <color rgb="FF000000"/>
        <rFont val="Times New Roman"/>
        <family val="1"/>
        <charset val="204"/>
      </rPr>
      <t xml:space="preserve">17 нед.                                              </t>
    </r>
    <r>
      <rPr>
        <sz val="12"/>
        <color rgb="FF000000"/>
        <rFont val="Times New Roman"/>
        <family val="1"/>
        <charset val="204"/>
      </rPr>
      <t>(в т.ч. теор.обучение - 8 нед., 8УП, 1ПА)</t>
    </r>
  </si>
  <si>
    <t>7. График промежуточной аттестации</t>
  </si>
  <si>
    <t>Дисциплины (обязательные)</t>
  </si>
  <si>
    <t>Дисциплины по выбору из обязательных предметных областей</t>
  </si>
  <si>
    <t>Дополнительная дисциплина по выбору обучающихся</t>
  </si>
  <si>
    <t>История родного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</si>
</sst>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theme="1"/>
      <name val="Calibri"/>
      <family val="2"/>
      <charset val="204"/>
    </font>
    <font>
      <i/>
      <sz val="9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6">
    <xf numFmtId="0" fontId="0" fillId="0" borderId="0" xfId="0"/>
    <xf numFmtId="0" fontId="9" fillId="0" borderId="0" xfId="0" applyFont="1" applyFill="1" applyBorder="1"/>
    <xf numFmtId="0" fontId="7" fillId="0" borderId="39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 wrapText="1"/>
    </xf>
    <xf numFmtId="49" fontId="7" fillId="0" borderId="39" xfId="0" applyNumberFormat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 wrapText="1"/>
    </xf>
    <xf numFmtId="49" fontId="10" fillId="0" borderId="39" xfId="0" applyNumberFormat="1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39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 wrapText="1"/>
    </xf>
    <xf numFmtId="49" fontId="10" fillId="0" borderId="42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 wrapText="1"/>
    </xf>
    <xf numFmtId="49" fontId="7" fillId="2" borderId="35" xfId="0" applyNumberFormat="1" applyFont="1" applyFill="1" applyBorder="1" applyAlignment="1">
      <alignment horizontal="right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 wrapText="1"/>
    </xf>
    <xf numFmtId="49" fontId="10" fillId="0" borderId="11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49" fontId="11" fillId="0" borderId="11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49" fontId="10" fillId="0" borderId="10" xfId="0" applyNumberFormat="1" applyFont="1" applyFill="1" applyBorder="1" applyAlignment="1">
      <alignment horizontal="right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0" fontId="13" fillId="0" borderId="0" xfId="0" applyFont="1" applyFill="1" applyBorder="1"/>
    <xf numFmtId="49" fontId="13" fillId="0" borderId="0" xfId="0" applyNumberFormat="1" applyFont="1" applyFill="1" applyBorder="1"/>
    <xf numFmtId="0" fontId="6" fillId="0" borderId="0" xfId="0" applyFont="1" applyFill="1" applyBorder="1"/>
    <xf numFmtId="49" fontId="6" fillId="0" borderId="0" xfId="0" applyNumberFormat="1" applyFont="1" applyFill="1" applyBorder="1"/>
    <xf numFmtId="0" fontId="19" fillId="0" borderId="0" xfId="0" applyFont="1" applyFill="1" applyBorder="1"/>
    <xf numFmtId="49" fontId="5" fillId="0" borderId="0" xfId="0" applyNumberFormat="1" applyFont="1" applyFill="1" applyBorder="1"/>
    <xf numFmtId="49" fontId="6" fillId="0" borderId="11" xfId="0" applyNumberFormat="1" applyFont="1" applyFill="1" applyBorder="1"/>
    <xf numFmtId="49" fontId="6" fillId="0" borderId="0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49" fontId="13" fillId="0" borderId="61" xfId="0" applyNumberFormat="1" applyFont="1" applyFill="1" applyBorder="1"/>
    <xf numFmtId="49" fontId="13" fillId="0" borderId="69" xfId="0" applyNumberFormat="1" applyFont="1" applyFill="1" applyBorder="1"/>
    <xf numFmtId="0" fontId="10" fillId="6" borderId="4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7" fillId="4" borderId="41" xfId="0" applyFont="1" applyFill="1" applyBorder="1" applyAlignment="1">
      <alignment horizontal="left" vertical="center" wrapText="1"/>
    </xf>
    <xf numFmtId="0" fontId="10" fillId="5" borderId="39" xfId="0" applyFont="1" applyFill="1" applyBorder="1" applyAlignment="1">
      <alignment horizontal="left" vertical="center"/>
    </xf>
    <xf numFmtId="0" fontId="10" fillId="5" borderId="39" xfId="0" applyFont="1" applyFill="1" applyBorder="1" applyAlignment="1">
      <alignment horizontal="left" vertical="center" wrapText="1"/>
    </xf>
    <xf numFmtId="49" fontId="10" fillId="5" borderId="39" xfId="0" applyNumberFormat="1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left" vertical="center"/>
    </xf>
    <xf numFmtId="0" fontId="11" fillId="5" borderId="39" xfId="0" applyFont="1" applyFill="1" applyBorder="1" applyAlignment="1">
      <alignment horizontal="left" vertical="center" wrapText="1"/>
    </xf>
    <xf numFmtId="49" fontId="11" fillId="5" borderId="39" xfId="0" applyNumberFormat="1" applyFont="1" applyFill="1" applyBorder="1" applyAlignment="1">
      <alignment horizontal="righ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left" vertical="center"/>
    </xf>
    <xf numFmtId="0" fontId="7" fillId="4" borderId="66" xfId="0" applyFont="1" applyFill="1" applyBorder="1" applyAlignment="1">
      <alignment horizontal="left" vertical="center" wrapText="1"/>
    </xf>
    <xf numFmtId="49" fontId="7" fillId="4" borderId="63" xfId="0" applyNumberFormat="1" applyFont="1" applyFill="1" applyBorder="1" applyAlignment="1">
      <alignment horizontal="right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vertical="center" textRotation="90" wrapText="1"/>
    </xf>
    <xf numFmtId="0" fontId="10" fillId="0" borderId="41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 wrapText="1"/>
    </xf>
    <xf numFmtId="49" fontId="10" fillId="0" borderId="41" xfId="0" applyNumberFormat="1" applyFont="1" applyFill="1" applyBorder="1" applyAlignment="1">
      <alignment horizontal="right" vertical="center"/>
    </xf>
    <xf numFmtId="0" fontId="10" fillId="8" borderId="9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 wrapText="1"/>
    </xf>
    <xf numFmtId="49" fontId="7" fillId="4" borderId="33" xfId="0" applyNumberFormat="1" applyFont="1" applyFill="1" applyBorder="1" applyAlignment="1">
      <alignment horizontal="right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left" vertical="center"/>
    </xf>
    <xf numFmtId="0" fontId="7" fillId="4" borderId="63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 wrapText="1"/>
    </xf>
    <xf numFmtId="49" fontId="10" fillId="0" borderId="33" xfId="0" applyNumberFormat="1" applyFont="1" applyFill="1" applyBorder="1" applyAlignment="1">
      <alignment horizontal="right" vertical="center"/>
    </xf>
    <xf numFmtId="0" fontId="10" fillId="6" borderId="36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left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left" vertical="center" wrapText="1"/>
    </xf>
    <xf numFmtId="49" fontId="7" fillId="5" borderId="63" xfId="0" applyNumberFormat="1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left" vertical="center"/>
    </xf>
    <xf numFmtId="49" fontId="7" fillId="4" borderId="41" xfId="0" applyNumberFormat="1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0" fontId="20" fillId="0" borderId="0" xfId="0" applyFont="1" applyFill="1" applyBorder="1"/>
    <xf numFmtId="0" fontId="8" fillId="0" borderId="64" xfId="0" applyFont="1" applyFill="1" applyBorder="1" applyAlignment="1">
      <alignment horizontal="center"/>
    </xf>
    <xf numFmtId="0" fontId="8" fillId="0" borderId="7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10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center" wrapText="1"/>
    </xf>
    <xf numFmtId="0" fontId="10" fillId="5" borderId="34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9" fillId="0" borderId="39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39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7" fillId="0" borderId="55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2" fillId="0" borderId="54" xfId="0" applyFont="1" applyFill="1" applyBorder="1" applyAlignment="1">
      <alignment horizontal="left" vertical="center"/>
    </xf>
    <xf numFmtId="0" fontId="17" fillId="0" borderId="42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/>
    <xf numFmtId="0" fontId="12" fillId="0" borderId="4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22" fillId="0" borderId="12" xfId="0" applyNumberFormat="1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/>
    <xf numFmtId="0" fontId="16" fillId="0" borderId="0" xfId="0" applyFont="1" applyFill="1" applyBorder="1"/>
    <xf numFmtId="0" fontId="10" fillId="0" borderId="27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vertical="center" wrapText="1"/>
    </xf>
    <xf numFmtId="0" fontId="15" fillId="0" borderId="31" xfId="0" applyFont="1" applyFill="1" applyBorder="1" applyAlignment="1">
      <alignment vertical="center" textRotation="90" wrapText="1"/>
    </xf>
    <xf numFmtId="49" fontId="7" fillId="0" borderId="0" xfId="0" applyNumberFormat="1" applyFont="1" applyFill="1" applyBorder="1" applyAlignment="1">
      <alignment horizontal="center"/>
    </xf>
    <xf numFmtId="49" fontId="13" fillId="0" borderId="67" xfId="0" applyNumberFormat="1" applyFont="1" applyFill="1" applyBorder="1" applyAlignment="1" applyProtection="1">
      <alignment horizontal="center" vertical="center" textRotation="90"/>
      <protection hidden="1"/>
    </xf>
    <xf numFmtId="49" fontId="13" fillId="0" borderId="16" xfId="0" applyNumberFormat="1" applyFont="1" applyFill="1" applyBorder="1" applyAlignment="1" applyProtection="1">
      <alignment horizontal="center" vertical="center" textRotation="90"/>
      <protection hidden="1"/>
    </xf>
    <xf numFmtId="49" fontId="13" fillId="0" borderId="34" xfId="0" applyNumberFormat="1" applyFont="1" applyFill="1" applyBorder="1" applyAlignment="1" applyProtection="1">
      <alignment horizontal="center" vertical="center" textRotation="90"/>
      <protection hidden="1"/>
    </xf>
    <xf numFmtId="49" fontId="17" fillId="0" borderId="52" xfId="0" applyNumberFormat="1" applyFont="1" applyFill="1" applyBorder="1" applyAlignment="1" applyProtection="1">
      <alignment horizontal="center" vertical="center"/>
      <protection hidden="1"/>
    </xf>
    <xf numFmtId="49" fontId="16" fillId="0" borderId="56" xfId="0" applyNumberFormat="1" applyFont="1" applyFill="1" applyBorder="1" applyProtection="1">
      <protection hidden="1"/>
    </xf>
    <xf numFmtId="49" fontId="16" fillId="0" borderId="51" xfId="0" applyNumberFormat="1" applyFont="1" applyFill="1" applyBorder="1" applyProtection="1">
      <protection hidden="1"/>
    </xf>
    <xf numFmtId="49" fontId="17" fillId="0" borderId="62" xfId="0" applyNumberFormat="1" applyFont="1" applyFill="1" applyBorder="1" applyAlignment="1" applyProtection="1">
      <alignment horizontal="center" vertical="center" textRotation="90"/>
      <protection hidden="1"/>
    </xf>
    <xf numFmtId="49" fontId="17" fillId="0" borderId="17" xfId="0" applyNumberFormat="1" applyFont="1" applyFill="1" applyBorder="1" applyAlignment="1" applyProtection="1">
      <alignment horizontal="center" vertical="center" textRotation="90"/>
      <protection hidden="1"/>
    </xf>
    <xf numFmtId="49" fontId="17" fillId="0" borderId="35" xfId="0" applyNumberFormat="1" applyFont="1" applyFill="1" applyBorder="1" applyAlignment="1" applyProtection="1">
      <alignment horizontal="center" vertical="center" textRotation="90"/>
      <protection hidden="1"/>
    </xf>
    <xf numFmtId="49" fontId="17" fillId="0" borderId="3" xfId="0" applyNumberFormat="1" applyFont="1" applyFill="1" applyBorder="1" applyAlignment="1" applyProtection="1">
      <alignment horizontal="center" vertical="center"/>
      <protection hidden="1"/>
    </xf>
    <xf numFmtId="49" fontId="17" fillId="0" borderId="56" xfId="0" applyNumberFormat="1" applyFont="1" applyFill="1" applyBorder="1" applyAlignment="1" applyProtection="1">
      <alignment horizontal="center" vertical="center"/>
      <protection hidden="1"/>
    </xf>
    <xf numFmtId="49" fontId="17" fillId="0" borderId="51" xfId="0" applyNumberFormat="1" applyFont="1" applyFill="1" applyBorder="1" applyAlignment="1" applyProtection="1">
      <alignment horizontal="center" vertical="center"/>
      <protection hidden="1"/>
    </xf>
    <xf numFmtId="49" fontId="17" fillId="0" borderId="10" xfId="0" applyNumberFormat="1" applyFont="1" applyFill="1" applyBorder="1" applyAlignment="1" applyProtection="1">
      <alignment horizontal="center" vertical="center" textRotation="90"/>
      <protection hidden="1"/>
    </xf>
    <xf numFmtId="49" fontId="17" fillId="0" borderId="4" xfId="0" applyNumberFormat="1" applyFont="1" applyFill="1" applyBorder="1" applyAlignment="1" applyProtection="1">
      <alignment horizontal="center" vertical="center"/>
      <protection hidden="1"/>
    </xf>
    <xf numFmtId="49" fontId="9" fillId="0" borderId="10" xfId="1" applyNumberFormat="1" applyFont="1" applyFill="1" applyBorder="1" applyAlignment="1" applyProtection="1">
      <alignment horizontal="center" vertical="center"/>
    </xf>
    <xf numFmtId="49" fontId="9" fillId="0" borderId="17" xfId="1" applyNumberFormat="1" applyFont="1" applyFill="1" applyBorder="1" applyAlignment="1" applyProtection="1">
      <alignment horizontal="center" vertical="center"/>
    </xf>
    <xf numFmtId="49" fontId="9" fillId="0" borderId="35" xfId="1" applyNumberFormat="1" applyFont="1" applyFill="1" applyBorder="1" applyAlignment="1" applyProtection="1">
      <alignment horizontal="center" vertical="center"/>
    </xf>
    <xf numFmtId="49" fontId="9" fillId="0" borderId="11" xfId="1" applyNumberFormat="1" applyFont="1" applyFill="1" applyBorder="1" applyAlignment="1" applyProtection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</xf>
    <xf numFmtId="49" fontId="17" fillId="0" borderId="11" xfId="0" applyNumberFormat="1" applyFont="1" applyFill="1" applyBorder="1" applyAlignment="1" applyProtection="1">
      <alignment horizontal="center" vertical="center" textRotation="90"/>
      <protection hidden="1"/>
    </xf>
    <xf numFmtId="49" fontId="17" fillId="0" borderId="12" xfId="0" applyNumberFormat="1" applyFont="1" applyFill="1" applyBorder="1" applyAlignment="1" applyProtection="1">
      <alignment horizontal="center" vertical="center" textRotation="90"/>
      <protection hidden="1"/>
    </xf>
    <xf numFmtId="49" fontId="10" fillId="0" borderId="9" xfId="0" applyNumberFormat="1" applyFont="1" applyFill="1" applyBorder="1" applyAlignment="1" applyProtection="1">
      <alignment horizontal="center" vertical="center"/>
      <protection hidden="1"/>
    </xf>
    <xf numFmtId="49" fontId="10" fillId="0" borderId="16" xfId="0" applyNumberFormat="1" applyFont="1" applyFill="1" applyBorder="1" applyAlignment="1" applyProtection="1">
      <alignment horizontal="center" vertical="center"/>
      <protection hidden="1"/>
    </xf>
    <xf numFmtId="49" fontId="9" fillId="0" borderId="24" xfId="1" applyNumberFormat="1" applyFont="1" applyFill="1" applyBorder="1" applyAlignment="1" applyProtection="1">
      <alignment horizontal="center" vertical="center"/>
    </xf>
    <xf numFmtId="49" fontId="9" fillId="0" borderId="70" xfId="1" applyNumberFormat="1" applyFont="1" applyFill="1" applyBorder="1" applyAlignment="1" applyProtection="1">
      <alignment horizontal="center" vertical="center"/>
    </xf>
    <xf numFmtId="49" fontId="10" fillId="0" borderId="57" xfId="0" applyNumberFormat="1" applyFont="1" applyFill="1" applyBorder="1" applyAlignment="1" applyProtection="1">
      <alignment horizontal="center" vertical="center"/>
      <protection hidden="1"/>
    </xf>
    <xf numFmtId="49" fontId="10" fillId="0" borderId="58" xfId="0" applyNumberFormat="1" applyFont="1" applyFill="1" applyBorder="1" applyAlignment="1" applyProtection="1">
      <alignment horizontal="center" vertical="center"/>
      <protection hidden="1"/>
    </xf>
    <xf numFmtId="49" fontId="10" fillId="0" borderId="71" xfId="0" applyNumberFormat="1" applyFont="1" applyFill="1" applyBorder="1" applyAlignment="1" applyProtection="1">
      <alignment horizontal="center" vertical="center"/>
      <protection hidden="1"/>
    </xf>
    <xf numFmtId="49" fontId="10" fillId="0" borderId="25" xfId="0" applyNumberFormat="1" applyFont="1" applyFill="1" applyBorder="1" applyAlignment="1" applyProtection="1">
      <alignment horizontal="center" vertical="center"/>
      <protection hidden="1"/>
    </xf>
    <xf numFmtId="49" fontId="9" fillId="0" borderId="43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  <protection hidden="1"/>
    </xf>
    <xf numFmtId="49" fontId="9" fillId="0" borderId="28" xfId="1" applyNumberFormat="1" applyFont="1" applyFill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49" fontId="9" fillId="0" borderId="17" xfId="0" applyNumberFormat="1" applyFont="1" applyFill="1" applyBorder="1" applyAlignment="1" applyProtection="1">
      <alignment horizontal="center" vertical="center"/>
    </xf>
    <xf numFmtId="49" fontId="9" fillId="0" borderId="28" xfId="0" applyNumberFormat="1" applyFont="1" applyFill="1" applyBorder="1" applyAlignment="1" applyProtection="1">
      <alignment horizontal="center" vertical="center"/>
    </xf>
    <xf numFmtId="49" fontId="9" fillId="0" borderId="43" xfId="1" applyNumberFormat="1" applyFont="1" applyFill="1" applyBorder="1" applyAlignment="1" applyProtection="1">
      <alignment horizontal="center" vertical="center"/>
    </xf>
    <xf numFmtId="49" fontId="9" fillId="0" borderId="12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textRotation="90" wrapText="1"/>
    </xf>
    <xf numFmtId="0" fontId="15" fillId="0" borderId="8" xfId="0" applyFont="1" applyFill="1" applyBorder="1" applyAlignment="1">
      <alignment horizontal="center" vertical="center" textRotation="90" wrapText="1"/>
    </xf>
    <xf numFmtId="0" fontId="15" fillId="0" borderId="26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textRotation="90" wrapText="1"/>
    </xf>
    <xf numFmtId="49" fontId="15" fillId="0" borderId="8" xfId="0" applyNumberFormat="1" applyFont="1" applyFill="1" applyBorder="1" applyAlignment="1">
      <alignment horizontal="center" vertical="center" textRotation="90" wrapText="1"/>
    </xf>
    <xf numFmtId="49" fontId="15" fillId="0" borderId="26" xfId="0" applyNumberFormat="1" applyFont="1" applyFill="1" applyBorder="1" applyAlignment="1">
      <alignment horizontal="center" vertical="center" textRotation="90" wrapText="1"/>
    </xf>
    <xf numFmtId="0" fontId="7" fillId="0" borderId="50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left" vertical="center" wrapText="1"/>
    </xf>
    <xf numFmtId="0" fontId="16" fillId="0" borderId="65" xfId="0" applyFont="1" applyFill="1" applyBorder="1" applyAlignment="1">
      <alignment horizontal="left" vertical="center" wrapText="1"/>
    </xf>
    <xf numFmtId="0" fontId="8" fillId="0" borderId="6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9" fontId="8" fillId="0" borderId="62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9" fontId="5" fillId="0" borderId="8" xfId="0" applyNumberFormat="1" applyFont="1" applyFill="1" applyBorder="1" applyAlignment="1">
      <alignment horizontal="center" vertical="center" textRotation="90" wrapText="1"/>
    </xf>
    <xf numFmtId="49" fontId="5" fillId="0" borderId="26" xfId="0" applyNumberFormat="1" applyFont="1" applyFill="1" applyBorder="1" applyAlignment="1">
      <alignment horizontal="center" vertical="center" textRotation="90" wrapText="1"/>
    </xf>
    <xf numFmtId="49" fontId="5" fillId="5" borderId="63" xfId="0" applyNumberFormat="1" applyFont="1" applyFill="1" applyBorder="1" applyAlignment="1">
      <alignment horizontal="right" vertical="center" wrapText="1"/>
    </xf>
    <xf numFmtId="49" fontId="5" fillId="4" borderId="33" xfId="0" applyNumberFormat="1" applyFont="1" applyFill="1" applyBorder="1" applyAlignment="1">
      <alignment horizontal="right" vertical="center"/>
    </xf>
    <xf numFmtId="49" fontId="6" fillId="0" borderId="39" xfId="0" applyNumberFormat="1" applyFont="1" applyFill="1" applyBorder="1" applyAlignment="1">
      <alignment horizontal="right" vertical="center"/>
    </xf>
    <xf numFmtId="49" fontId="5" fillId="0" borderId="39" xfId="0" applyNumberFormat="1" applyFont="1" applyFill="1" applyBorder="1" applyAlignment="1">
      <alignment horizontal="right" vertical="center"/>
    </xf>
    <xf numFmtId="49" fontId="6" fillId="0" borderId="41" xfId="0" applyNumberFormat="1" applyFont="1" applyFill="1" applyBorder="1" applyAlignment="1">
      <alignment horizontal="right" vertical="center"/>
    </xf>
    <xf numFmtId="49" fontId="5" fillId="4" borderId="63" xfId="0" applyNumberFormat="1" applyFont="1" applyFill="1" applyBorder="1" applyAlignment="1">
      <alignment horizontal="right" vertical="center"/>
    </xf>
    <xf numFmtId="49" fontId="6" fillId="0" borderId="33" xfId="0" applyNumberFormat="1" applyFont="1" applyFill="1" applyBorder="1" applyAlignment="1">
      <alignment horizontal="right" vertical="center"/>
    </xf>
    <xf numFmtId="49" fontId="6" fillId="5" borderId="39" xfId="0" applyNumberFormat="1" applyFont="1" applyFill="1" applyBorder="1" applyAlignment="1">
      <alignment horizontal="right" vertical="center"/>
    </xf>
    <xf numFmtId="49" fontId="24" fillId="5" borderId="39" xfId="0" applyNumberFormat="1" applyFont="1" applyFill="1" applyBorder="1" applyAlignment="1">
      <alignment horizontal="right" vertical="center"/>
    </xf>
    <xf numFmtId="49" fontId="5" fillId="4" borderId="41" xfId="0" applyNumberFormat="1" applyFont="1" applyFill="1" applyBorder="1" applyAlignment="1">
      <alignment horizontal="right" vertical="center"/>
    </xf>
    <xf numFmtId="49" fontId="6" fillId="0" borderId="42" xfId="0" applyNumberFormat="1" applyFont="1" applyFill="1" applyBorder="1" applyAlignment="1">
      <alignment horizontal="right" vertical="center"/>
    </xf>
    <xf numFmtId="49" fontId="5" fillId="2" borderId="35" xfId="0" applyNumberFormat="1" applyFont="1" applyFill="1" applyBorder="1" applyAlignment="1">
      <alignment horizontal="right" vertical="center"/>
    </xf>
    <xf numFmtId="49" fontId="6" fillId="0" borderId="11" xfId="0" applyNumberFormat="1" applyFont="1" applyFill="1" applyBorder="1" applyAlignment="1">
      <alignment horizontal="right" vertical="center"/>
    </xf>
    <xf numFmtId="49" fontId="5" fillId="2" borderId="11" xfId="0" applyNumberFormat="1" applyFont="1" applyFill="1" applyBorder="1" applyAlignment="1">
      <alignment horizontal="right" vertical="center"/>
    </xf>
    <xf numFmtId="49" fontId="24" fillId="0" borderId="11" xfId="0" applyNumberFormat="1" applyFont="1" applyFill="1" applyBorder="1" applyAlignment="1">
      <alignment horizontal="right" vertical="center"/>
    </xf>
    <xf numFmtId="49" fontId="6" fillId="0" borderId="10" xfId="0" applyNumberFormat="1" applyFont="1" applyFill="1" applyBorder="1" applyAlignment="1">
      <alignment horizontal="right" vertical="center"/>
    </xf>
    <xf numFmtId="49" fontId="5" fillId="4" borderId="1" xfId="0" applyNumberFormat="1" applyFont="1" applyFill="1" applyBorder="1" applyAlignment="1">
      <alignment horizontal="right" vertical="center"/>
    </xf>
    <xf numFmtId="49" fontId="5" fillId="0" borderId="55" xfId="0" applyNumberFormat="1" applyFont="1" applyFill="1" applyBorder="1" applyAlignment="1">
      <alignment horizontal="right" vertical="center"/>
    </xf>
    <xf numFmtId="49" fontId="5" fillId="0" borderId="42" xfId="0" applyNumberFormat="1" applyFont="1" applyFill="1" applyBorder="1" applyAlignment="1">
      <alignment horizontal="right" vertical="center"/>
    </xf>
    <xf numFmtId="49" fontId="6" fillId="0" borderId="6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/>
    </xf>
    <xf numFmtId="0" fontId="5" fillId="0" borderId="26" xfId="0" applyFont="1" applyFill="1" applyBorder="1" applyAlignment="1">
      <alignment horizontal="center" vertical="center" textRotation="90"/>
    </xf>
    <xf numFmtId="49" fontId="4" fillId="0" borderId="0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5" borderId="63" xfId="0" applyFont="1" applyFill="1" applyBorder="1" applyAlignment="1">
      <alignment horizontal="left" vertical="center" wrapText="1"/>
    </xf>
    <xf numFmtId="0" fontId="25" fillId="4" borderId="33" xfId="0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25" fillId="0" borderId="39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39" xfId="0" applyFont="1" applyFill="1" applyBorder="1" applyAlignment="1">
      <alignment vertical="center"/>
    </xf>
    <xf numFmtId="0" fontId="14" fillId="0" borderId="39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left" vertical="center" wrapText="1"/>
    </xf>
    <xf numFmtId="0" fontId="25" fillId="4" borderId="63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 wrapText="1"/>
    </xf>
    <xf numFmtId="0" fontId="13" fillId="5" borderId="39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5" fillId="4" borderId="41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25" fillId="2" borderId="35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25" fillId="4" borderId="66" xfId="0" applyFont="1" applyFill="1" applyBorder="1" applyAlignment="1">
      <alignment horizontal="left" vertical="center" wrapText="1"/>
    </xf>
    <xf numFmtId="0" fontId="25" fillId="4" borderId="15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/>
    </xf>
    <xf numFmtId="0" fontId="25" fillId="0" borderId="49" xfId="0" applyFont="1" applyFill="1" applyBorder="1" applyAlignment="1">
      <alignment horizontal="left" vertical="center" wrapText="1"/>
    </xf>
    <xf numFmtId="0" fontId="15" fillId="0" borderId="53" xfId="0" applyFont="1" applyFill="1" applyBorder="1" applyAlignment="1">
      <alignment horizontal="left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7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textRotation="90" wrapText="1"/>
    </xf>
    <xf numFmtId="0" fontId="5" fillId="0" borderId="28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vertical="center" textRotation="90" wrapText="1"/>
    </xf>
    <xf numFmtId="0" fontId="6" fillId="0" borderId="31" xfId="0" applyFont="1" applyFill="1" applyBorder="1" applyAlignment="1">
      <alignment vertical="center" textRotation="90" wrapText="1"/>
    </xf>
    <xf numFmtId="0" fontId="6" fillId="0" borderId="32" xfId="0" applyFont="1" applyFill="1" applyBorder="1" applyAlignment="1">
      <alignment vertical="center" textRotation="90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40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center" textRotation="90" wrapText="1"/>
    </xf>
    <xf numFmtId="0" fontId="5" fillId="5" borderId="63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5" fillId="4" borderId="63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5" borderId="39" xfId="0" applyFont="1" applyFill="1" applyBorder="1" applyAlignment="1">
      <alignment horizontal="left" vertical="center"/>
    </xf>
    <xf numFmtId="0" fontId="24" fillId="5" borderId="39" xfId="0" applyFont="1" applyFill="1" applyBorder="1" applyAlignment="1">
      <alignment horizontal="left" vertical="center"/>
    </xf>
    <xf numFmtId="0" fontId="5" fillId="4" borderId="41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33"/>
  <sheetViews>
    <sheetView zoomScale="69" zoomScaleNormal="69" workbookViewId="0">
      <selection activeCell="EP58" sqref="EP58"/>
    </sheetView>
  </sheetViews>
  <sheetFormatPr defaultColWidth="2.81640625" defaultRowHeight="14.5" x14ac:dyDescent="0.35"/>
  <cols>
    <col min="1" max="1" width="2.81640625" style="54"/>
    <col min="2" max="54" width="3.26953125" style="56" customWidth="1"/>
    <col min="55" max="16384" width="2.81640625" style="54"/>
  </cols>
  <sheetData>
    <row r="1" spans="2:54" ht="17.5" x14ac:dyDescent="0.35">
      <c r="B1" s="228" t="s">
        <v>130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</row>
    <row r="2" spans="2:54" ht="15" thickBot="1" x14ac:dyDescent="0.4"/>
    <row r="3" spans="2:54" s="223" customFormat="1" ht="21" customHeight="1" x14ac:dyDescent="0.35">
      <c r="B3" s="229" t="s">
        <v>131</v>
      </c>
      <c r="C3" s="232" t="s">
        <v>132</v>
      </c>
      <c r="D3" s="233"/>
      <c r="E3" s="233"/>
      <c r="F3" s="234"/>
      <c r="G3" s="235" t="s">
        <v>133</v>
      </c>
      <c r="H3" s="238" t="s">
        <v>134</v>
      </c>
      <c r="I3" s="238"/>
      <c r="J3" s="238"/>
      <c r="K3" s="235" t="s">
        <v>135</v>
      </c>
      <c r="L3" s="232" t="s">
        <v>136</v>
      </c>
      <c r="M3" s="239"/>
      <c r="N3" s="239"/>
      <c r="O3" s="240"/>
      <c r="P3" s="238" t="s">
        <v>137</v>
      </c>
      <c r="Q3" s="238"/>
      <c r="R3" s="238"/>
      <c r="S3" s="238"/>
      <c r="T3" s="235" t="s">
        <v>138</v>
      </c>
      <c r="U3" s="238" t="s">
        <v>139</v>
      </c>
      <c r="V3" s="238"/>
      <c r="W3" s="238"/>
      <c r="X3" s="235" t="s">
        <v>140</v>
      </c>
      <c r="Y3" s="238" t="s">
        <v>141</v>
      </c>
      <c r="Z3" s="238"/>
      <c r="AA3" s="238"/>
      <c r="AB3" s="235" t="s">
        <v>142</v>
      </c>
      <c r="AC3" s="238" t="s">
        <v>143</v>
      </c>
      <c r="AD3" s="238"/>
      <c r="AE3" s="238"/>
      <c r="AF3" s="238"/>
      <c r="AG3" s="235" t="s">
        <v>144</v>
      </c>
      <c r="AH3" s="238" t="s">
        <v>145</v>
      </c>
      <c r="AI3" s="238"/>
      <c r="AJ3" s="238"/>
      <c r="AK3" s="235" t="s">
        <v>146</v>
      </c>
      <c r="AL3" s="232" t="s">
        <v>147</v>
      </c>
      <c r="AM3" s="239"/>
      <c r="AN3" s="239"/>
      <c r="AO3" s="240"/>
      <c r="AP3" s="238" t="s">
        <v>148</v>
      </c>
      <c r="AQ3" s="238"/>
      <c r="AR3" s="238"/>
      <c r="AS3" s="238"/>
      <c r="AT3" s="235" t="s">
        <v>149</v>
      </c>
      <c r="AU3" s="232" t="s">
        <v>150</v>
      </c>
      <c r="AV3" s="239"/>
      <c r="AW3" s="239"/>
      <c r="AX3" s="235" t="s">
        <v>151</v>
      </c>
      <c r="AY3" s="238" t="s">
        <v>152</v>
      </c>
      <c r="AZ3" s="238"/>
      <c r="BA3" s="238"/>
      <c r="BB3" s="242"/>
    </row>
    <row r="4" spans="2:54" s="223" customFormat="1" ht="40.5" customHeight="1" x14ac:dyDescent="0.35">
      <c r="B4" s="230"/>
      <c r="C4" s="241" t="s">
        <v>153</v>
      </c>
      <c r="D4" s="241" t="s">
        <v>154</v>
      </c>
      <c r="E4" s="241" t="s">
        <v>155</v>
      </c>
      <c r="F4" s="241" t="s">
        <v>156</v>
      </c>
      <c r="G4" s="236"/>
      <c r="H4" s="241" t="s">
        <v>157</v>
      </c>
      <c r="I4" s="241" t="s">
        <v>158</v>
      </c>
      <c r="J4" s="241" t="s">
        <v>159</v>
      </c>
      <c r="K4" s="236"/>
      <c r="L4" s="241" t="s">
        <v>160</v>
      </c>
      <c r="M4" s="241" t="s">
        <v>161</v>
      </c>
      <c r="N4" s="241" t="s">
        <v>162</v>
      </c>
      <c r="O4" s="241" t="s">
        <v>163</v>
      </c>
      <c r="P4" s="241" t="s">
        <v>153</v>
      </c>
      <c r="Q4" s="241" t="s">
        <v>154</v>
      </c>
      <c r="R4" s="241" t="s">
        <v>155</v>
      </c>
      <c r="S4" s="241" t="s">
        <v>156</v>
      </c>
      <c r="T4" s="236"/>
      <c r="U4" s="241" t="s">
        <v>164</v>
      </c>
      <c r="V4" s="241" t="s">
        <v>165</v>
      </c>
      <c r="W4" s="241" t="s">
        <v>166</v>
      </c>
      <c r="X4" s="236"/>
      <c r="Y4" s="241" t="s">
        <v>167</v>
      </c>
      <c r="Z4" s="241" t="s">
        <v>168</v>
      </c>
      <c r="AA4" s="241" t="s">
        <v>169</v>
      </c>
      <c r="AB4" s="236"/>
      <c r="AC4" s="241" t="s">
        <v>167</v>
      </c>
      <c r="AD4" s="241" t="s">
        <v>168</v>
      </c>
      <c r="AE4" s="241" t="s">
        <v>169</v>
      </c>
      <c r="AF4" s="241" t="s">
        <v>170</v>
      </c>
      <c r="AG4" s="236"/>
      <c r="AH4" s="241" t="s">
        <v>157</v>
      </c>
      <c r="AI4" s="241" t="s">
        <v>158</v>
      </c>
      <c r="AJ4" s="241" t="s">
        <v>159</v>
      </c>
      <c r="AK4" s="236"/>
      <c r="AL4" s="241" t="s">
        <v>171</v>
      </c>
      <c r="AM4" s="241" t="s">
        <v>172</v>
      </c>
      <c r="AN4" s="241" t="s">
        <v>173</v>
      </c>
      <c r="AO4" s="241" t="s">
        <v>174</v>
      </c>
      <c r="AP4" s="241" t="s">
        <v>153</v>
      </c>
      <c r="AQ4" s="241" t="s">
        <v>154</v>
      </c>
      <c r="AR4" s="241" t="s">
        <v>155</v>
      </c>
      <c r="AS4" s="241" t="s">
        <v>156</v>
      </c>
      <c r="AT4" s="236"/>
      <c r="AU4" s="241" t="s">
        <v>157</v>
      </c>
      <c r="AV4" s="241" t="s">
        <v>158</v>
      </c>
      <c r="AW4" s="241" t="s">
        <v>159</v>
      </c>
      <c r="AX4" s="236"/>
      <c r="AY4" s="248" t="s">
        <v>175</v>
      </c>
      <c r="AZ4" s="248" t="s">
        <v>176</v>
      </c>
      <c r="BA4" s="248" t="s">
        <v>177</v>
      </c>
      <c r="BB4" s="249" t="s">
        <v>178</v>
      </c>
    </row>
    <row r="5" spans="2:54" s="223" customFormat="1" ht="33" customHeight="1" x14ac:dyDescent="0.35">
      <c r="B5" s="230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48"/>
      <c r="AZ5" s="248"/>
      <c r="BA5" s="248"/>
      <c r="BB5" s="249"/>
    </row>
    <row r="6" spans="2:54" s="222" customFormat="1" ht="14" x14ac:dyDescent="0.3">
      <c r="B6" s="231"/>
      <c r="C6" s="220">
        <v>1</v>
      </c>
      <c r="D6" s="220">
        <v>2</v>
      </c>
      <c r="E6" s="220">
        <v>3</v>
      </c>
      <c r="F6" s="220">
        <v>4</v>
      </c>
      <c r="G6" s="220">
        <v>5</v>
      </c>
      <c r="H6" s="220">
        <v>6</v>
      </c>
      <c r="I6" s="220">
        <v>7</v>
      </c>
      <c r="J6" s="220">
        <v>8</v>
      </c>
      <c r="K6" s="220">
        <v>9</v>
      </c>
      <c r="L6" s="220">
        <v>10</v>
      </c>
      <c r="M6" s="220">
        <v>11</v>
      </c>
      <c r="N6" s="220">
        <v>12</v>
      </c>
      <c r="O6" s="220">
        <v>13</v>
      </c>
      <c r="P6" s="220">
        <v>14</v>
      </c>
      <c r="Q6" s="220">
        <v>15</v>
      </c>
      <c r="R6" s="220">
        <v>16</v>
      </c>
      <c r="S6" s="220">
        <v>17</v>
      </c>
      <c r="T6" s="220">
        <v>18</v>
      </c>
      <c r="U6" s="220">
        <v>19</v>
      </c>
      <c r="V6" s="220">
        <v>20</v>
      </c>
      <c r="W6" s="220">
        <v>21</v>
      </c>
      <c r="X6" s="220">
        <v>22</v>
      </c>
      <c r="Y6" s="220">
        <v>23</v>
      </c>
      <c r="Z6" s="220">
        <v>24</v>
      </c>
      <c r="AA6" s="220">
        <v>25</v>
      </c>
      <c r="AB6" s="220">
        <v>26</v>
      </c>
      <c r="AC6" s="220">
        <v>27</v>
      </c>
      <c r="AD6" s="220">
        <v>28</v>
      </c>
      <c r="AE6" s="220">
        <v>29</v>
      </c>
      <c r="AF6" s="220">
        <v>30</v>
      </c>
      <c r="AG6" s="220">
        <v>31</v>
      </c>
      <c r="AH6" s="220">
        <v>32</v>
      </c>
      <c r="AI6" s="220">
        <v>33</v>
      </c>
      <c r="AJ6" s="220">
        <v>34</v>
      </c>
      <c r="AK6" s="220">
        <v>35</v>
      </c>
      <c r="AL6" s="220">
        <v>36</v>
      </c>
      <c r="AM6" s="220">
        <v>37</v>
      </c>
      <c r="AN6" s="220">
        <v>38</v>
      </c>
      <c r="AO6" s="220">
        <v>39</v>
      </c>
      <c r="AP6" s="220">
        <v>40</v>
      </c>
      <c r="AQ6" s="220">
        <v>41</v>
      </c>
      <c r="AR6" s="220">
        <v>42</v>
      </c>
      <c r="AS6" s="220">
        <v>43</v>
      </c>
      <c r="AT6" s="220">
        <v>44</v>
      </c>
      <c r="AU6" s="220">
        <v>45</v>
      </c>
      <c r="AV6" s="220">
        <v>46</v>
      </c>
      <c r="AW6" s="220">
        <v>47</v>
      </c>
      <c r="AX6" s="220">
        <v>48</v>
      </c>
      <c r="AY6" s="220">
        <v>49</v>
      </c>
      <c r="AZ6" s="220">
        <v>50</v>
      </c>
      <c r="BA6" s="220">
        <v>51</v>
      </c>
      <c r="BB6" s="221">
        <v>52</v>
      </c>
    </row>
    <row r="7" spans="2:54" s="55" customFormat="1" ht="14" x14ac:dyDescent="0.3">
      <c r="B7" s="67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68"/>
    </row>
    <row r="8" spans="2:54" s="148" customFormat="1" ht="18" x14ac:dyDescent="0.4">
      <c r="B8" s="250" t="s">
        <v>179</v>
      </c>
      <c r="C8" s="246"/>
      <c r="D8" s="246"/>
      <c r="E8" s="246"/>
      <c r="F8" s="246" t="s">
        <v>196</v>
      </c>
      <c r="G8" s="243"/>
      <c r="H8" s="243"/>
      <c r="I8" s="246"/>
      <c r="J8" s="243"/>
      <c r="K8" s="243"/>
      <c r="L8" s="246"/>
      <c r="M8" s="246"/>
      <c r="N8" s="246"/>
      <c r="O8" s="246"/>
      <c r="P8" s="246"/>
      <c r="Q8" s="246"/>
      <c r="R8" s="246"/>
      <c r="S8" s="246"/>
      <c r="T8" s="243" t="s">
        <v>180</v>
      </c>
      <c r="U8" s="243" t="s">
        <v>180</v>
      </c>
      <c r="V8" s="246"/>
      <c r="W8" s="246"/>
      <c r="X8" s="246"/>
      <c r="Y8" s="246"/>
      <c r="Z8" s="246"/>
      <c r="AA8" s="246"/>
      <c r="AB8" s="246" t="s">
        <v>253</v>
      </c>
      <c r="AC8" s="246"/>
      <c r="AD8" s="246"/>
      <c r="AE8" s="246"/>
      <c r="AF8" s="246"/>
      <c r="AG8" s="246"/>
      <c r="AH8" s="246"/>
      <c r="AI8" s="243"/>
      <c r="AJ8" s="243"/>
      <c r="AK8" s="243"/>
      <c r="AL8" s="246"/>
      <c r="AM8" s="243"/>
      <c r="AN8" s="243"/>
      <c r="AO8" s="246"/>
      <c r="AP8" s="246"/>
      <c r="AQ8" s="246"/>
      <c r="AR8" s="246"/>
      <c r="AS8" s="243"/>
      <c r="AT8" s="243" t="s">
        <v>180</v>
      </c>
      <c r="AU8" s="243" t="s">
        <v>180</v>
      </c>
      <c r="AV8" s="243" t="s">
        <v>180</v>
      </c>
      <c r="AW8" s="243" t="s">
        <v>180</v>
      </c>
      <c r="AX8" s="246" t="s">
        <v>183</v>
      </c>
      <c r="AY8" s="243" t="s">
        <v>180</v>
      </c>
      <c r="AZ8" s="243" t="s">
        <v>180</v>
      </c>
      <c r="BA8" s="243" t="s">
        <v>180</v>
      </c>
      <c r="BB8" s="252" t="s">
        <v>180</v>
      </c>
    </row>
    <row r="9" spans="2:54" s="148" customFormat="1" ht="18" x14ac:dyDescent="0.4">
      <c r="B9" s="251"/>
      <c r="C9" s="247"/>
      <c r="D9" s="247"/>
      <c r="E9" s="247"/>
      <c r="F9" s="247"/>
      <c r="G9" s="244"/>
      <c r="H9" s="244"/>
      <c r="I9" s="247"/>
      <c r="J9" s="244"/>
      <c r="K9" s="244"/>
      <c r="L9" s="247"/>
      <c r="M9" s="247"/>
      <c r="N9" s="247"/>
      <c r="O9" s="247"/>
      <c r="P9" s="247"/>
      <c r="Q9" s="247"/>
      <c r="R9" s="247"/>
      <c r="S9" s="247"/>
      <c r="T9" s="244"/>
      <c r="U9" s="244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4"/>
      <c r="AJ9" s="244"/>
      <c r="AK9" s="244"/>
      <c r="AL9" s="247"/>
      <c r="AM9" s="244"/>
      <c r="AN9" s="244"/>
      <c r="AO9" s="247"/>
      <c r="AP9" s="247"/>
      <c r="AQ9" s="247"/>
      <c r="AR9" s="247"/>
      <c r="AS9" s="244"/>
      <c r="AT9" s="244"/>
      <c r="AU9" s="244"/>
      <c r="AV9" s="244"/>
      <c r="AW9" s="244"/>
      <c r="AX9" s="247"/>
      <c r="AY9" s="244"/>
      <c r="AZ9" s="244"/>
      <c r="BA9" s="244"/>
      <c r="BB9" s="253"/>
    </row>
    <row r="10" spans="2:54" s="148" customFormat="1" ht="18" x14ac:dyDescent="0.4">
      <c r="B10" s="251"/>
      <c r="C10" s="247"/>
      <c r="D10" s="247"/>
      <c r="E10" s="247"/>
      <c r="F10" s="247"/>
      <c r="G10" s="244"/>
      <c r="H10" s="244"/>
      <c r="I10" s="247"/>
      <c r="J10" s="244"/>
      <c r="K10" s="244"/>
      <c r="L10" s="247"/>
      <c r="M10" s="247"/>
      <c r="N10" s="247"/>
      <c r="O10" s="247"/>
      <c r="P10" s="247"/>
      <c r="Q10" s="247"/>
      <c r="R10" s="247"/>
      <c r="S10" s="247"/>
      <c r="T10" s="244"/>
      <c r="U10" s="244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4"/>
      <c r="AJ10" s="244"/>
      <c r="AK10" s="244"/>
      <c r="AL10" s="247"/>
      <c r="AM10" s="244"/>
      <c r="AN10" s="244"/>
      <c r="AO10" s="247"/>
      <c r="AP10" s="247"/>
      <c r="AQ10" s="247"/>
      <c r="AR10" s="247"/>
      <c r="AS10" s="244"/>
      <c r="AT10" s="244"/>
      <c r="AU10" s="244"/>
      <c r="AV10" s="244"/>
      <c r="AW10" s="244"/>
      <c r="AX10" s="247"/>
      <c r="AY10" s="244"/>
      <c r="AZ10" s="244"/>
      <c r="BA10" s="244"/>
      <c r="BB10" s="253"/>
    </row>
    <row r="11" spans="2:54" s="148" customFormat="1" ht="18" x14ac:dyDescent="0.4">
      <c r="B11" s="251"/>
      <c r="C11" s="247"/>
      <c r="D11" s="247"/>
      <c r="E11" s="247"/>
      <c r="F11" s="247"/>
      <c r="G11" s="244"/>
      <c r="H11" s="244"/>
      <c r="I11" s="247"/>
      <c r="J11" s="244"/>
      <c r="K11" s="244"/>
      <c r="L11" s="247"/>
      <c r="M11" s="247"/>
      <c r="N11" s="247"/>
      <c r="O11" s="247"/>
      <c r="P11" s="247"/>
      <c r="Q11" s="247"/>
      <c r="R11" s="247"/>
      <c r="S11" s="247"/>
      <c r="T11" s="244"/>
      <c r="U11" s="244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4"/>
      <c r="AJ11" s="244"/>
      <c r="AK11" s="244"/>
      <c r="AL11" s="247"/>
      <c r="AM11" s="244"/>
      <c r="AN11" s="244"/>
      <c r="AO11" s="247"/>
      <c r="AP11" s="247"/>
      <c r="AQ11" s="247"/>
      <c r="AR11" s="247"/>
      <c r="AS11" s="244"/>
      <c r="AT11" s="244"/>
      <c r="AU11" s="244"/>
      <c r="AV11" s="244"/>
      <c r="AW11" s="244"/>
      <c r="AX11" s="247"/>
      <c r="AY11" s="244"/>
      <c r="AZ11" s="244"/>
      <c r="BA11" s="244"/>
      <c r="BB11" s="253"/>
    </row>
    <row r="12" spans="2:54" s="148" customFormat="1" ht="18" x14ac:dyDescent="0.4">
      <c r="B12" s="251"/>
      <c r="C12" s="247"/>
      <c r="D12" s="247"/>
      <c r="E12" s="247"/>
      <c r="F12" s="247"/>
      <c r="G12" s="244"/>
      <c r="H12" s="244"/>
      <c r="I12" s="247"/>
      <c r="J12" s="244"/>
      <c r="K12" s="244"/>
      <c r="L12" s="247"/>
      <c r="M12" s="247"/>
      <c r="N12" s="247"/>
      <c r="O12" s="247"/>
      <c r="P12" s="247"/>
      <c r="Q12" s="247"/>
      <c r="R12" s="247"/>
      <c r="S12" s="247"/>
      <c r="T12" s="244"/>
      <c r="U12" s="244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4"/>
      <c r="AJ12" s="244"/>
      <c r="AK12" s="244"/>
      <c r="AL12" s="247"/>
      <c r="AM12" s="244"/>
      <c r="AN12" s="244"/>
      <c r="AO12" s="247"/>
      <c r="AP12" s="247"/>
      <c r="AQ12" s="247"/>
      <c r="AR12" s="247"/>
      <c r="AS12" s="244"/>
      <c r="AT12" s="244"/>
      <c r="AU12" s="244"/>
      <c r="AV12" s="244"/>
      <c r="AW12" s="244"/>
      <c r="AX12" s="247"/>
      <c r="AY12" s="244"/>
      <c r="AZ12" s="244"/>
      <c r="BA12" s="244"/>
      <c r="BB12" s="253"/>
    </row>
    <row r="13" spans="2:54" s="148" customFormat="1" ht="18" x14ac:dyDescent="0.4">
      <c r="B13" s="251"/>
      <c r="C13" s="247"/>
      <c r="D13" s="247"/>
      <c r="E13" s="247"/>
      <c r="F13" s="247"/>
      <c r="G13" s="245"/>
      <c r="H13" s="245"/>
      <c r="I13" s="247"/>
      <c r="J13" s="245"/>
      <c r="K13" s="245"/>
      <c r="L13" s="247"/>
      <c r="M13" s="247"/>
      <c r="N13" s="247"/>
      <c r="O13" s="247"/>
      <c r="P13" s="247"/>
      <c r="Q13" s="247"/>
      <c r="R13" s="247"/>
      <c r="S13" s="247"/>
      <c r="T13" s="244"/>
      <c r="U13" s="244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5"/>
      <c r="AJ13" s="245"/>
      <c r="AK13" s="245"/>
      <c r="AL13" s="247"/>
      <c r="AM13" s="245"/>
      <c r="AN13" s="245"/>
      <c r="AO13" s="247"/>
      <c r="AP13" s="247"/>
      <c r="AQ13" s="247"/>
      <c r="AR13" s="247"/>
      <c r="AS13" s="245"/>
      <c r="AT13" s="244"/>
      <c r="AU13" s="244"/>
      <c r="AV13" s="244"/>
      <c r="AW13" s="244"/>
      <c r="AX13" s="247"/>
      <c r="AY13" s="244"/>
      <c r="AZ13" s="244"/>
      <c r="BA13" s="244"/>
      <c r="BB13" s="253"/>
    </row>
    <row r="14" spans="2:54" s="148" customFormat="1" ht="18" x14ac:dyDescent="0.4">
      <c r="B14" s="254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6"/>
    </row>
    <row r="15" spans="2:54" s="148" customFormat="1" ht="18" x14ac:dyDescent="0.4">
      <c r="B15" s="257" t="s">
        <v>184</v>
      </c>
      <c r="C15" s="247"/>
      <c r="D15" s="247"/>
      <c r="E15" s="247"/>
      <c r="F15" s="247" t="s">
        <v>254</v>
      </c>
      <c r="G15" s="247"/>
      <c r="H15" s="247"/>
      <c r="I15" s="243"/>
      <c r="J15" s="243"/>
      <c r="K15" s="243"/>
      <c r="L15" s="243"/>
      <c r="M15" s="243"/>
      <c r="N15" s="243"/>
      <c r="O15" s="247"/>
      <c r="P15" s="247"/>
      <c r="Q15" s="247"/>
      <c r="R15" s="247"/>
      <c r="S15" s="243" t="s">
        <v>238</v>
      </c>
      <c r="T15" s="243" t="s">
        <v>180</v>
      </c>
      <c r="U15" s="243" t="s">
        <v>180</v>
      </c>
      <c r="V15" s="247"/>
      <c r="W15" s="247"/>
      <c r="X15" s="247"/>
      <c r="Y15" s="247"/>
      <c r="Z15" s="247"/>
      <c r="AA15" s="247"/>
      <c r="AB15" s="247" t="s">
        <v>255</v>
      </c>
      <c r="AC15" s="247"/>
      <c r="AD15" s="247"/>
      <c r="AE15" s="247"/>
      <c r="AF15" s="247"/>
      <c r="AG15" s="247"/>
      <c r="AH15" s="247" t="s">
        <v>181</v>
      </c>
      <c r="AI15" s="247" t="s">
        <v>181</v>
      </c>
      <c r="AJ15" s="247" t="s">
        <v>181</v>
      </c>
      <c r="AK15" s="243" t="s">
        <v>181</v>
      </c>
      <c r="AL15" s="243" t="s">
        <v>181</v>
      </c>
      <c r="AM15" s="243" t="s">
        <v>181</v>
      </c>
      <c r="AN15" s="243" t="s">
        <v>181</v>
      </c>
      <c r="AO15" s="243" t="s">
        <v>181</v>
      </c>
      <c r="AP15" s="243" t="s">
        <v>181</v>
      </c>
      <c r="AQ15" s="247" t="s">
        <v>181</v>
      </c>
      <c r="AR15" s="247" t="s">
        <v>238</v>
      </c>
      <c r="AS15" s="243" t="s">
        <v>238</v>
      </c>
      <c r="AT15" s="243" t="s">
        <v>180</v>
      </c>
      <c r="AU15" s="243" t="s">
        <v>180</v>
      </c>
      <c r="AV15" s="243" t="s">
        <v>180</v>
      </c>
      <c r="AW15" s="243" t="s">
        <v>180</v>
      </c>
      <c r="AX15" s="246" t="s">
        <v>183</v>
      </c>
      <c r="AY15" s="243" t="s">
        <v>180</v>
      </c>
      <c r="AZ15" s="243" t="s">
        <v>180</v>
      </c>
      <c r="BA15" s="243" t="s">
        <v>180</v>
      </c>
      <c r="BB15" s="252" t="s">
        <v>180</v>
      </c>
    </row>
    <row r="16" spans="2:54" s="148" customFormat="1" ht="18" x14ac:dyDescent="0.4">
      <c r="B16" s="257"/>
      <c r="C16" s="247"/>
      <c r="D16" s="247"/>
      <c r="E16" s="247"/>
      <c r="F16" s="247"/>
      <c r="G16" s="247"/>
      <c r="H16" s="247"/>
      <c r="I16" s="244"/>
      <c r="J16" s="244"/>
      <c r="K16" s="244"/>
      <c r="L16" s="244"/>
      <c r="M16" s="244"/>
      <c r="N16" s="244"/>
      <c r="O16" s="247"/>
      <c r="P16" s="247"/>
      <c r="Q16" s="247"/>
      <c r="R16" s="247"/>
      <c r="S16" s="244"/>
      <c r="T16" s="244"/>
      <c r="U16" s="244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4"/>
      <c r="AL16" s="244"/>
      <c r="AM16" s="244"/>
      <c r="AN16" s="244"/>
      <c r="AO16" s="244"/>
      <c r="AP16" s="244"/>
      <c r="AQ16" s="247"/>
      <c r="AR16" s="247"/>
      <c r="AS16" s="244"/>
      <c r="AT16" s="244"/>
      <c r="AU16" s="244"/>
      <c r="AV16" s="244"/>
      <c r="AW16" s="244"/>
      <c r="AX16" s="247"/>
      <c r="AY16" s="244"/>
      <c r="AZ16" s="244"/>
      <c r="BA16" s="244"/>
      <c r="BB16" s="253"/>
    </row>
    <row r="17" spans="2:54" s="148" customFormat="1" ht="18" x14ac:dyDescent="0.4">
      <c r="B17" s="257"/>
      <c r="C17" s="247"/>
      <c r="D17" s="247"/>
      <c r="E17" s="247"/>
      <c r="F17" s="247"/>
      <c r="G17" s="247"/>
      <c r="H17" s="247"/>
      <c r="I17" s="244"/>
      <c r="J17" s="244"/>
      <c r="K17" s="244"/>
      <c r="L17" s="244"/>
      <c r="M17" s="244"/>
      <c r="N17" s="244"/>
      <c r="O17" s="247"/>
      <c r="P17" s="247"/>
      <c r="Q17" s="247"/>
      <c r="R17" s="247"/>
      <c r="S17" s="244"/>
      <c r="T17" s="244"/>
      <c r="U17" s="244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4"/>
      <c r="AL17" s="244"/>
      <c r="AM17" s="244"/>
      <c r="AN17" s="244"/>
      <c r="AO17" s="244"/>
      <c r="AP17" s="244"/>
      <c r="AQ17" s="247"/>
      <c r="AR17" s="247"/>
      <c r="AS17" s="244"/>
      <c r="AT17" s="244"/>
      <c r="AU17" s="244"/>
      <c r="AV17" s="244"/>
      <c r="AW17" s="244"/>
      <c r="AX17" s="247"/>
      <c r="AY17" s="244"/>
      <c r="AZ17" s="244"/>
      <c r="BA17" s="244"/>
      <c r="BB17" s="253"/>
    </row>
    <row r="18" spans="2:54" s="148" customFormat="1" ht="18" x14ac:dyDescent="0.4">
      <c r="B18" s="257"/>
      <c r="C18" s="247"/>
      <c r="D18" s="247"/>
      <c r="E18" s="247"/>
      <c r="F18" s="247"/>
      <c r="G18" s="247"/>
      <c r="H18" s="247"/>
      <c r="I18" s="244"/>
      <c r="J18" s="244"/>
      <c r="K18" s="244"/>
      <c r="L18" s="244"/>
      <c r="M18" s="244"/>
      <c r="N18" s="244"/>
      <c r="O18" s="247"/>
      <c r="P18" s="247"/>
      <c r="Q18" s="247"/>
      <c r="R18" s="247"/>
      <c r="S18" s="244"/>
      <c r="T18" s="244"/>
      <c r="U18" s="244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4"/>
      <c r="AL18" s="244"/>
      <c r="AM18" s="244"/>
      <c r="AN18" s="244"/>
      <c r="AO18" s="244"/>
      <c r="AP18" s="244"/>
      <c r="AQ18" s="247"/>
      <c r="AR18" s="247"/>
      <c r="AS18" s="244"/>
      <c r="AT18" s="244"/>
      <c r="AU18" s="244"/>
      <c r="AV18" s="244"/>
      <c r="AW18" s="244"/>
      <c r="AX18" s="247"/>
      <c r="AY18" s="244"/>
      <c r="AZ18" s="244"/>
      <c r="BA18" s="244"/>
      <c r="BB18" s="253"/>
    </row>
    <row r="19" spans="2:54" s="148" customFormat="1" ht="18" x14ac:dyDescent="0.4">
      <c r="B19" s="257"/>
      <c r="C19" s="247"/>
      <c r="D19" s="247"/>
      <c r="E19" s="247"/>
      <c r="F19" s="247"/>
      <c r="G19" s="247"/>
      <c r="H19" s="247"/>
      <c r="I19" s="244"/>
      <c r="J19" s="244"/>
      <c r="K19" s="244"/>
      <c r="L19" s="244"/>
      <c r="M19" s="244"/>
      <c r="N19" s="244"/>
      <c r="O19" s="247"/>
      <c r="P19" s="247"/>
      <c r="Q19" s="247"/>
      <c r="R19" s="247"/>
      <c r="S19" s="244"/>
      <c r="T19" s="244"/>
      <c r="U19" s="244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4"/>
      <c r="AL19" s="244"/>
      <c r="AM19" s="244"/>
      <c r="AN19" s="244"/>
      <c r="AO19" s="244"/>
      <c r="AP19" s="244"/>
      <c r="AQ19" s="247"/>
      <c r="AR19" s="247"/>
      <c r="AS19" s="244"/>
      <c r="AT19" s="244"/>
      <c r="AU19" s="244"/>
      <c r="AV19" s="244"/>
      <c r="AW19" s="244"/>
      <c r="AX19" s="247"/>
      <c r="AY19" s="244"/>
      <c r="AZ19" s="244"/>
      <c r="BA19" s="244"/>
      <c r="BB19" s="253"/>
    </row>
    <row r="20" spans="2:54" s="148" customFormat="1" ht="18" x14ac:dyDescent="0.4">
      <c r="B20" s="257"/>
      <c r="C20" s="247"/>
      <c r="D20" s="247"/>
      <c r="E20" s="247"/>
      <c r="F20" s="247"/>
      <c r="G20" s="247"/>
      <c r="H20" s="247"/>
      <c r="I20" s="245"/>
      <c r="J20" s="245"/>
      <c r="K20" s="245"/>
      <c r="L20" s="245"/>
      <c r="M20" s="245"/>
      <c r="N20" s="245"/>
      <c r="O20" s="247"/>
      <c r="P20" s="247"/>
      <c r="Q20" s="247"/>
      <c r="R20" s="247"/>
      <c r="S20" s="245"/>
      <c r="T20" s="244"/>
      <c r="U20" s="244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5"/>
      <c r="AL20" s="245"/>
      <c r="AM20" s="245"/>
      <c r="AN20" s="245"/>
      <c r="AO20" s="245"/>
      <c r="AP20" s="245"/>
      <c r="AQ20" s="247"/>
      <c r="AR20" s="247"/>
      <c r="AS20" s="245"/>
      <c r="AT20" s="244"/>
      <c r="AU20" s="244"/>
      <c r="AV20" s="244"/>
      <c r="AW20" s="244"/>
      <c r="AX20" s="247"/>
      <c r="AY20" s="244"/>
      <c r="AZ20" s="244"/>
      <c r="BA20" s="244"/>
      <c r="BB20" s="253"/>
    </row>
    <row r="21" spans="2:54" s="148" customFormat="1" ht="18" x14ac:dyDescent="0.4">
      <c r="B21" s="254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6"/>
    </row>
    <row r="22" spans="2:54" s="148" customFormat="1" ht="18" x14ac:dyDescent="0.4">
      <c r="B22" s="257" t="s">
        <v>195</v>
      </c>
      <c r="C22" s="247"/>
      <c r="D22" s="247"/>
      <c r="E22" s="247"/>
      <c r="F22" s="247" t="s">
        <v>256</v>
      </c>
      <c r="G22" s="247"/>
      <c r="H22" s="243"/>
      <c r="I22" s="243"/>
      <c r="J22" s="247"/>
      <c r="K22" s="247" t="s">
        <v>181</v>
      </c>
      <c r="L22" s="247" t="s">
        <v>181</v>
      </c>
      <c r="M22" s="247" t="s">
        <v>181</v>
      </c>
      <c r="N22" s="247" t="s">
        <v>181</v>
      </c>
      <c r="O22" s="247" t="s">
        <v>181</v>
      </c>
      <c r="P22" s="247" t="s">
        <v>181</v>
      </c>
      <c r="Q22" s="243" t="s">
        <v>181</v>
      </c>
      <c r="R22" s="243" t="s">
        <v>181</v>
      </c>
      <c r="S22" s="243" t="s">
        <v>238</v>
      </c>
      <c r="T22" s="246" t="s">
        <v>180</v>
      </c>
      <c r="U22" s="246" t="s">
        <v>180</v>
      </c>
      <c r="V22" s="261" t="s">
        <v>185</v>
      </c>
      <c r="W22" s="261" t="s">
        <v>185</v>
      </c>
      <c r="X22" s="261" t="s">
        <v>185</v>
      </c>
      <c r="Y22" s="261" t="s">
        <v>185</v>
      </c>
      <c r="Z22" s="261" t="s">
        <v>185</v>
      </c>
      <c r="AA22" s="261" t="s">
        <v>185</v>
      </c>
      <c r="AB22" s="261" t="s">
        <v>185</v>
      </c>
      <c r="AC22" s="261" t="s">
        <v>185</v>
      </c>
      <c r="AD22" s="261" t="s">
        <v>185</v>
      </c>
      <c r="AE22" s="261" t="s">
        <v>185</v>
      </c>
      <c r="AF22" s="243" t="s">
        <v>185</v>
      </c>
      <c r="AG22" s="243" t="s">
        <v>185</v>
      </c>
      <c r="AH22" s="243" t="s">
        <v>185</v>
      </c>
      <c r="AI22" s="243" t="s">
        <v>185</v>
      </c>
      <c r="AJ22" s="261" t="s">
        <v>185</v>
      </c>
      <c r="AK22" s="261" t="s">
        <v>185</v>
      </c>
      <c r="AL22" s="261" t="s">
        <v>185</v>
      </c>
      <c r="AM22" s="261" t="s">
        <v>185</v>
      </c>
      <c r="AN22" s="261" t="s">
        <v>185</v>
      </c>
      <c r="AO22" s="261" t="s">
        <v>185</v>
      </c>
      <c r="AP22" s="261" t="s">
        <v>185</v>
      </c>
      <c r="AQ22" s="243" t="s">
        <v>238</v>
      </c>
      <c r="AR22" s="247" t="s">
        <v>186</v>
      </c>
      <c r="AS22" s="247" t="s">
        <v>186</v>
      </c>
      <c r="AT22" s="247" t="s">
        <v>197</v>
      </c>
      <c r="AU22" s="247" t="s">
        <v>197</v>
      </c>
      <c r="AV22" s="247" t="s">
        <v>197</v>
      </c>
      <c r="AW22" s="247" t="s">
        <v>197</v>
      </c>
      <c r="AX22" s="247" t="s">
        <v>197</v>
      </c>
      <c r="AY22" s="247" t="s">
        <v>197</v>
      </c>
      <c r="AZ22" s="247" t="s">
        <v>197</v>
      </c>
      <c r="BA22" s="247" t="s">
        <v>197</v>
      </c>
      <c r="BB22" s="265" t="s">
        <v>197</v>
      </c>
    </row>
    <row r="23" spans="2:54" s="148" customFormat="1" ht="18" x14ac:dyDescent="0.4">
      <c r="B23" s="257"/>
      <c r="C23" s="247"/>
      <c r="D23" s="247"/>
      <c r="E23" s="247"/>
      <c r="F23" s="247"/>
      <c r="G23" s="247"/>
      <c r="H23" s="244"/>
      <c r="I23" s="244"/>
      <c r="J23" s="247"/>
      <c r="K23" s="247"/>
      <c r="L23" s="247"/>
      <c r="M23" s="247"/>
      <c r="N23" s="247"/>
      <c r="O23" s="247"/>
      <c r="P23" s="247"/>
      <c r="Q23" s="244"/>
      <c r="R23" s="244"/>
      <c r="S23" s="244"/>
      <c r="T23" s="246"/>
      <c r="U23" s="246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44"/>
      <c r="AG23" s="244"/>
      <c r="AH23" s="244"/>
      <c r="AI23" s="244"/>
      <c r="AJ23" s="262"/>
      <c r="AK23" s="262"/>
      <c r="AL23" s="262"/>
      <c r="AM23" s="262"/>
      <c r="AN23" s="262"/>
      <c r="AO23" s="262"/>
      <c r="AP23" s="262"/>
      <c r="AQ23" s="244"/>
      <c r="AR23" s="247"/>
      <c r="AS23" s="247"/>
      <c r="AT23" s="247"/>
      <c r="AU23" s="247"/>
      <c r="AV23" s="247"/>
      <c r="AW23" s="247"/>
      <c r="AX23" s="247"/>
      <c r="AY23" s="247"/>
      <c r="AZ23" s="247"/>
      <c r="BA23" s="247"/>
      <c r="BB23" s="265"/>
    </row>
    <row r="24" spans="2:54" s="148" customFormat="1" ht="18" x14ac:dyDescent="0.4">
      <c r="B24" s="257"/>
      <c r="C24" s="247"/>
      <c r="D24" s="247"/>
      <c r="E24" s="247"/>
      <c r="F24" s="247"/>
      <c r="G24" s="247"/>
      <c r="H24" s="244"/>
      <c r="I24" s="244"/>
      <c r="J24" s="247"/>
      <c r="K24" s="247"/>
      <c r="L24" s="247"/>
      <c r="M24" s="247"/>
      <c r="N24" s="247"/>
      <c r="O24" s="247"/>
      <c r="P24" s="247"/>
      <c r="Q24" s="244"/>
      <c r="R24" s="244"/>
      <c r="S24" s="244"/>
      <c r="T24" s="246"/>
      <c r="U24" s="246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44"/>
      <c r="AG24" s="244"/>
      <c r="AH24" s="244"/>
      <c r="AI24" s="244"/>
      <c r="AJ24" s="262"/>
      <c r="AK24" s="262"/>
      <c r="AL24" s="262"/>
      <c r="AM24" s="262"/>
      <c r="AN24" s="262"/>
      <c r="AO24" s="262"/>
      <c r="AP24" s="262"/>
      <c r="AQ24" s="244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65"/>
    </row>
    <row r="25" spans="2:54" s="148" customFormat="1" ht="18" x14ac:dyDescent="0.4">
      <c r="B25" s="257"/>
      <c r="C25" s="247"/>
      <c r="D25" s="247"/>
      <c r="E25" s="247"/>
      <c r="F25" s="247"/>
      <c r="G25" s="247"/>
      <c r="H25" s="244"/>
      <c r="I25" s="244"/>
      <c r="J25" s="247"/>
      <c r="K25" s="247"/>
      <c r="L25" s="247"/>
      <c r="M25" s="247"/>
      <c r="N25" s="247"/>
      <c r="O25" s="247"/>
      <c r="P25" s="247"/>
      <c r="Q25" s="244"/>
      <c r="R25" s="244"/>
      <c r="S25" s="244"/>
      <c r="T25" s="246"/>
      <c r="U25" s="246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44"/>
      <c r="AG25" s="244"/>
      <c r="AH25" s="244"/>
      <c r="AI25" s="244"/>
      <c r="AJ25" s="262"/>
      <c r="AK25" s="262"/>
      <c r="AL25" s="262"/>
      <c r="AM25" s="262"/>
      <c r="AN25" s="262"/>
      <c r="AO25" s="262"/>
      <c r="AP25" s="262"/>
      <c r="AQ25" s="244"/>
      <c r="AR25" s="247"/>
      <c r="AS25" s="247"/>
      <c r="AT25" s="247"/>
      <c r="AU25" s="247"/>
      <c r="AV25" s="247"/>
      <c r="AW25" s="247"/>
      <c r="AX25" s="247"/>
      <c r="AY25" s="247"/>
      <c r="AZ25" s="247"/>
      <c r="BA25" s="247"/>
      <c r="BB25" s="265"/>
    </row>
    <row r="26" spans="2:54" s="148" customFormat="1" ht="18" x14ac:dyDescent="0.4">
      <c r="B26" s="257"/>
      <c r="C26" s="247"/>
      <c r="D26" s="247"/>
      <c r="E26" s="247"/>
      <c r="F26" s="247"/>
      <c r="G26" s="247"/>
      <c r="H26" s="244"/>
      <c r="I26" s="244"/>
      <c r="J26" s="247"/>
      <c r="K26" s="247"/>
      <c r="L26" s="247"/>
      <c r="M26" s="247"/>
      <c r="N26" s="247"/>
      <c r="O26" s="247"/>
      <c r="P26" s="247"/>
      <c r="Q26" s="244"/>
      <c r="R26" s="244"/>
      <c r="S26" s="244"/>
      <c r="T26" s="246"/>
      <c r="U26" s="246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44"/>
      <c r="AG26" s="244"/>
      <c r="AH26" s="244"/>
      <c r="AI26" s="244"/>
      <c r="AJ26" s="262"/>
      <c r="AK26" s="262"/>
      <c r="AL26" s="262"/>
      <c r="AM26" s="262"/>
      <c r="AN26" s="262"/>
      <c r="AO26" s="262"/>
      <c r="AP26" s="262"/>
      <c r="AQ26" s="244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  <c r="BB26" s="265"/>
    </row>
    <row r="27" spans="2:54" s="148" customFormat="1" ht="18.5" thickBot="1" x14ac:dyDescent="0.45">
      <c r="B27" s="259"/>
      <c r="C27" s="258"/>
      <c r="D27" s="258"/>
      <c r="E27" s="258"/>
      <c r="F27" s="258"/>
      <c r="G27" s="258"/>
      <c r="H27" s="260"/>
      <c r="I27" s="260"/>
      <c r="J27" s="258"/>
      <c r="K27" s="258"/>
      <c r="L27" s="258"/>
      <c r="M27" s="258"/>
      <c r="N27" s="258"/>
      <c r="O27" s="258"/>
      <c r="P27" s="258"/>
      <c r="Q27" s="260"/>
      <c r="R27" s="260"/>
      <c r="S27" s="260"/>
      <c r="T27" s="264"/>
      <c r="U27" s="264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0"/>
      <c r="AG27" s="260"/>
      <c r="AH27" s="260"/>
      <c r="AI27" s="260"/>
      <c r="AJ27" s="263"/>
      <c r="AK27" s="263"/>
      <c r="AL27" s="263"/>
      <c r="AM27" s="263"/>
      <c r="AN27" s="263"/>
      <c r="AO27" s="263"/>
      <c r="AP27" s="263"/>
      <c r="AQ27" s="260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66"/>
    </row>
    <row r="28" spans="2:54" s="59" customFormat="1" ht="13" x14ac:dyDescent="0.3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</row>
    <row r="29" spans="2:54" s="57" customFormat="1" ht="14" x14ac:dyDescent="0.3">
      <c r="B29" s="60" t="s">
        <v>187</v>
      </c>
      <c r="C29" s="58"/>
      <c r="D29" s="58"/>
      <c r="E29" s="58"/>
      <c r="F29" s="58"/>
      <c r="G29" s="58"/>
      <c r="H29" s="58"/>
      <c r="I29" s="58"/>
      <c r="J29" s="61"/>
      <c r="K29" s="62" t="s">
        <v>188</v>
      </c>
      <c r="L29" s="58" t="s">
        <v>189</v>
      </c>
      <c r="M29" s="58"/>
      <c r="N29" s="58"/>
      <c r="O29" s="58"/>
      <c r="P29" s="58"/>
      <c r="Q29" s="58"/>
      <c r="R29" s="58"/>
      <c r="S29" s="58"/>
      <c r="T29" s="58"/>
      <c r="U29" s="58"/>
      <c r="V29" s="63" t="s">
        <v>181</v>
      </c>
      <c r="W29" s="62" t="s">
        <v>188</v>
      </c>
      <c r="X29" s="58" t="s">
        <v>190</v>
      </c>
      <c r="Y29" s="58"/>
      <c r="Z29" s="58"/>
      <c r="AA29" s="58"/>
      <c r="AB29" s="58"/>
      <c r="AC29" s="58"/>
      <c r="AD29" s="58"/>
      <c r="AP29" s="64" t="s">
        <v>197</v>
      </c>
      <c r="AQ29" s="62" t="s">
        <v>188</v>
      </c>
      <c r="AR29" s="57" t="s">
        <v>198</v>
      </c>
      <c r="AX29" s="58"/>
      <c r="AY29" s="58"/>
      <c r="AZ29" s="58"/>
      <c r="BA29" s="58"/>
      <c r="BB29" s="58"/>
    </row>
    <row r="30" spans="2:54" s="57" customFormat="1" ht="13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</row>
    <row r="31" spans="2:54" s="57" customFormat="1" ht="13" x14ac:dyDescent="0.3">
      <c r="B31" s="58"/>
      <c r="C31" s="58"/>
      <c r="D31" s="58"/>
      <c r="E31" s="58"/>
      <c r="F31" s="58"/>
      <c r="G31" s="58"/>
      <c r="H31" s="58"/>
      <c r="I31" s="58"/>
      <c r="J31" s="63" t="s">
        <v>182</v>
      </c>
      <c r="K31" s="62" t="s">
        <v>188</v>
      </c>
      <c r="L31" s="58" t="s">
        <v>191</v>
      </c>
      <c r="M31" s="58"/>
      <c r="N31" s="58"/>
      <c r="O31" s="58"/>
      <c r="P31" s="58"/>
      <c r="Q31" s="58"/>
      <c r="R31" s="58"/>
      <c r="S31" s="58"/>
      <c r="T31" s="58"/>
      <c r="U31" s="58"/>
      <c r="V31" s="63" t="s">
        <v>185</v>
      </c>
      <c r="W31" s="62" t="s">
        <v>188</v>
      </c>
      <c r="X31" s="58" t="s">
        <v>192</v>
      </c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65" t="s">
        <v>186</v>
      </c>
      <c r="AQ31" s="62" t="s">
        <v>188</v>
      </c>
      <c r="AR31" s="58" t="s">
        <v>193</v>
      </c>
      <c r="AS31" s="58"/>
      <c r="AT31" s="58"/>
      <c r="AU31" s="58"/>
      <c r="AV31" s="58"/>
      <c r="AW31" s="58"/>
      <c r="AX31" s="58"/>
      <c r="AY31" s="58"/>
      <c r="AZ31" s="58"/>
      <c r="BA31" s="58"/>
      <c r="BB31" s="58"/>
    </row>
    <row r="32" spans="2:54" s="55" customFormat="1" ht="14" x14ac:dyDescent="0.3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</row>
    <row r="33" spans="2:54" s="55" customFormat="1" ht="14" x14ac:dyDescent="0.3">
      <c r="B33" s="56"/>
      <c r="C33" s="56"/>
      <c r="D33" s="56"/>
      <c r="E33" s="56"/>
      <c r="F33" s="56"/>
      <c r="G33" s="56"/>
      <c r="H33" s="56"/>
      <c r="I33" s="56"/>
      <c r="J33" s="63" t="s">
        <v>180</v>
      </c>
      <c r="K33" s="62" t="s">
        <v>188</v>
      </c>
      <c r="L33" s="58" t="s">
        <v>194</v>
      </c>
      <c r="M33" s="58"/>
      <c r="N33" s="58"/>
      <c r="O33" s="56"/>
      <c r="P33" s="56"/>
      <c r="Q33" s="56"/>
      <c r="R33" s="56"/>
      <c r="S33" s="56"/>
      <c r="T33" s="56"/>
      <c r="U33" s="56"/>
      <c r="V33" s="62"/>
      <c r="W33" s="62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6"/>
      <c r="AP33" s="56"/>
      <c r="AQ33" s="56"/>
      <c r="AR33" s="56"/>
      <c r="AS33" s="56"/>
      <c r="AT33" s="56"/>
      <c r="AU33" s="66"/>
      <c r="AV33" s="56"/>
      <c r="AW33" s="56"/>
      <c r="AX33" s="56"/>
      <c r="AY33" s="56"/>
      <c r="AZ33" s="56"/>
      <c r="BA33" s="56"/>
      <c r="BB33" s="56"/>
    </row>
  </sheetData>
  <mergeCells count="227">
    <mergeCell ref="AN22:AN27"/>
    <mergeCell ref="AC22:AC27"/>
    <mergeCell ref="AD22:AD27"/>
    <mergeCell ref="AE22:AE27"/>
    <mergeCell ref="AF22:AF27"/>
    <mergeCell ref="AG22:AG27"/>
    <mergeCell ref="AH22:AH27"/>
    <mergeCell ref="BA22:BA27"/>
    <mergeCell ref="BB22:BB27"/>
    <mergeCell ref="AU22:AU27"/>
    <mergeCell ref="AV22:AV27"/>
    <mergeCell ref="AW22:AW27"/>
    <mergeCell ref="AX22:AX27"/>
    <mergeCell ref="AY22:AY27"/>
    <mergeCell ref="AZ22:AZ27"/>
    <mergeCell ref="AO22:AO27"/>
    <mergeCell ref="AP22:AP27"/>
    <mergeCell ref="AQ22:AQ27"/>
    <mergeCell ref="AR22:AR27"/>
    <mergeCell ref="AS22:AS27"/>
    <mergeCell ref="AT22:AT27"/>
    <mergeCell ref="S22:S27"/>
    <mergeCell ref="T22:T27"/>
    <mergeCell ref="U22:U27"/>
    <mergeCell ref="V22:V27"/>
    <mergeCell ref="AI22:AI27"/>
    <mergeCell ref="AJ22:AJ27"/>
    <mergeCell ref="AK22:AK27"/>
    <mergeCell ref="AL22:AL27"/>
    <mergeCell ref="AM22:AM27"/>
    <mergeCell ref="K22:K27"/>
    <mergeCell ref="L22:L27"/>
    <mergeCell ref="M22:M27"/>
    <mergeCell ref="N22:N27"/>
    <mergeCell ref="O22:O27"/>
    <mergeCell ref="P22:P27"/>
    <mergeCell ref="B21:BB21"/>
    <mergeCell ref="B22:B27"/>
    <mergeCell ref="C22:C27"/>
    <mergeCell ref="D22:D27"/>
    <mergeCell ref="E22:E27"/>
    <mergeCell ref="F22:F27"/>
    <mergeCell ref="G22:G27"/>
    <mergeCell ref="H22:H27"/>
    <mergeCell ref="I22:I27"/>
    <mergeCell ref="J22:J27"/>
    <mergeCell ref="W22:W27"/>
    <mergeCell ref="X22:X27"/>
    <mergeCell ref="Y22:Y27"/>
    <mergeCell ref="Z22:Z27"/>
    <mergeCell ref="AA22:AA27"/>
    <mergeCell ref="AB22:AB27"/>
    <mergeCell ref="Q22:Q27"/>
    <mergeCell ref="R22:R27"/>
    <mergeCell ref="AX15:AX20"/>
    <mergeCell ref="AY15:AY20"/>
    <mergeCell ref="AZ15:AZ20"/>
    <mergeCell ref="BA15:BA20"/>
    <mergeCell ref="BB15:BB20"/>
    <mergeCell ref="AR15:AR20"/>
    <mergeCell ref="AS15:AS20"/>
    <mergeCell ref="AT15:AT20"/>
    <mergeCell ref="AU15:AU20"/>
    <mergeCell ref="AV15:AV20"/>
    <mergeCell ref="AW15:AW20"/>
    <mergeCell ref="AL15:AL20"/>
    <mergeCell ref="AM15:AM20"/>
    <mergeCell ref="AN15:AN20"/>
    <mergeCell ref="AO15:AO20"/>
    <mergeCell ref="AP15:AP20"/>
    <mergeCell ref="AQ15:AQ20"/>
    <mergeCell ref="AF15:AF20"/>
    <mergeCell ref="AG15:AG20"/>
    <mergeCell ref="AH15:AH20"/>
    <mergeCell ref="AI15:AI20"/>
    <mergeCell ref="AJ15:AJ20"/>
    <mergeCell ref="AK15:AK20"/>
    <mergeCell ref="Z15:Z20"/>
    <mergeCell ref="AA15:AA20"/>
    <mergeCell ref="AB15:AB20"/>
    <mergeCell ref="AC15:AC20"/>
    <mergeCell ref="AD15:AD20"/>
    <mergeCell ref="AE15:AE20"/>
    <mergeCell ref="T15:T20"/>
    <mergeCell ref="U15:U20"/>
    <mergeCell ref="V15:V20"/>
    <mergeCell ref="W15:W20"/>
    <mergeCell ref="X15:X20"/>
    <mergeCell ref="Y15:Y20"/>
    <mergeCell ref="Q15:Q20"/>
    <mergeCell ref="R15:R20"/>
    <mergeCell ref="S15:S20"/>
    <mergeCell ref="H15:H20"/>
    <mergeCell ref="I15:I20"/>
    <mergeCell ref="J15:J20"/>
    <mergeCell ref="K15:K20"/>
    <mergeCell ref="L15:L20"/>
    <mergeCell ref="M15:M20"/>
    <mergeCell ref="B14:BB14"/>
    <mergeCell ref="B15:B20"/>
    <mergeCell ref="C15:C20"/>
    <mergeCell ref="D15:D20"/>
    <mergeCell ref="E15:E20"/>
    <mergeCell ref="F15:F20"/>
    <mergeCell ref="G15:G20"/>
    <mergeCell ref="AT8:AT13"/>
    <mergeCell ref="AU8:AU13"/>
    <mergeCell ref="AV8:AV13"/>
    <mergeCell ref="AW8:AW13"/>
    <mergeCell ref="AX8:AX13"/>
    <mergeCell ref="AY8:AY13"/>
    <mergeCell ref="AN8:AN13"/>
    <mergeCell ref="AO8:AO13"/>
    <mergeCell ref="AP8:AP13"/>
    <mergeCell ref="AQ8:AQ13"/>
    <mergeCell ref="AR8:AR13"/>
    <mergeCell ref="AS8:AS13"/>
    <mergeCell ref="AH8:AH13"/>
    <mergeCell ref="AI8:AI13"/>
    <mergeCell ref="N15:N20"/>
    <mergeCell ref="O15:O20"/>
    <mergeCell ref="P15:P20"/>
    <mergeCell ref="AB8:AB13"/>
    <mergeCell ref="AC8:AC13"/>
    <mergeCell ref="AD8:AD13"/>
    <mergeCell ref="AE8:AE13"/>
    <mergeCell ref="AF8:AF13"/>
    <mergeCell ref="AG8:AG13"/>
    <mergeCell ref="AZ8:AZ13"/>
    <mergeCell ref="BA8:BA13"/>
    <mergeCell ref="BB8:BB13"/>
    <mergeCell ref="BA4:BA5"/>
    <mergeCell ref="BB4:BB5"/>
    <mergeCell ref="B8:B13"/>
    <mergeCell ref="C8:C13"/>
    <mergeCell ref="D8:D13"/>
    <mergeCell ref="E8:E13"/>
    <mergeCell ref="F8:F13"/>
    <mergeCell ref="G8:G13"/>
    <mergeCell ref="H8:H13"/>
    <mergeCell ref="I8:I13"/>
    <mergeCell ref="AS4:AS5"/>
    <mergeCell ref="AU4:AU5"/>
    <mergeCell ref="AV4:AV5"/>
    <mergeCell ref="AW4:AW5"/>
    <mergeCell ref="AY4:AY5"/>
    <mergeCell ref="AZ4:AZ5"/>
    <mergeCell ref="AH4:AH5"/>
    <mergeCell ref="AI4:AI5"/>
    <mergeCell ref="V8:V13"/>
    <mergeCell ref="W8:W13"/>
    <mergeCell ref="X8:X13"/>
    <mergeCell ref="Y8:Y13"/>
    <mergeCell ref="Z8:Z13"/>
    <mergeCell ref="AA8:AA13"/>
    <mergeCell ref="AM4:AM5"/>
    <mergeCell ref="AN4:AN5"/>
    <mergeCell ref="U4:U5"/>
    <mergeCell ref="V4:V5"/>
    <mergeCell ref="W4:W5"/>
    <mergeCell ref="Y4:Y5"/>
    <mergeCell ref="Z4:Z5"/>
    <mergeCell ref="AA4:AA5"/>
    <mergeCell ref="J8:J13"/>
    <mergeCell ref="K8:K13"/>
    <mergeCell ref="L8:L13"/>
    <mergeCell ref="M8:M13"/>
    <mergeCell ref="N8:N13"/>
    <mergeCell ref="O8:O13"/>
    <mergeCell ref="P8:P13"/>
    <mergeCell ref="Q8:Q13"/>
    <mergeCell ref="R8:R13"/>
    <mergeCell ref="S8:S13"/>
    <mergeCell ref="T8:T13"/>
    <mergeCell ref="U8:U13"/>
    <mergeCell ref="AJ8:AJ13"/>
    <mergeCell ref="AK8:AK13"/>
    <mergeCell ref="AL8:AL13"/>
    <mergeCell ref="AM8:AM13"/>
    <mergeCell ref="P4:P5"/>
    <mergeCell ref="Q4:Q5"/>
    <mergeCell ref="R4:R5"/>
    <mergeCell ref="S4:S5"/>
    <mergeCell ref="AY3:BB3"/>
    <mergeCell ref="C4:C5"/>
    <mergeCell ref="D4:D5"/>
    <mergeCell ref="E4:E5"/>
    <mergeCell ref="F4:F5"/>
    <mergeCell ref="H4:H5"/>
    <mergeCell ref="I4:I5"/>
    <mergeCell ref="J4:J5"/>
    <mergeCell ref="L4:L5"/>
    <mergeCell ref="M4:M5"/>
    <mergeCell ref="AK3:AK5"/>
    <mergeCell ref="AL3:AO3"/>
    <mergeCell ref="AP3:AS3"/>
    <mergeCell ref="AT3:AT5"/>
    <mergeCell ref="AU3:AW3"/>
    <mergeCell ref="AX3:AX5"/>
    <mergeCell ref="AO4:AO5"/>
    <mergeCell ref="AP4:AP5"/>
    <mergeCell ref="AJ4:AJ5"/>
    <mergeCell ref="AL4:AL5"/>
    <mergeCell ref="B1:BB1"/>
    <mergeCell ref="B3:B6"/>
    <mergeCell ref="C3:F3"/>
    <mergeCell ref="G3:G5"/>
    <mergeCell ref="H3:J3"/>
    <mergeCell ref="K3:K5"/>
    <mergeCell ref="L3:O3"/>
    <mergeCell ref="P3:S3"/>
    <mergeCell ref="T3:T5"/>
    <mergeCell ref="U3:W3"/>
    <mergeCell ref="AQ4:AQ5"/>
    <mergeCell ref="AR4:AR5"/>
    <mergeCell ref="X3:X5"/>
    <mergeCell ref="Y3:AA3"/>
    <mergeCell ref="AB3:AB5"/>
    <mergeCell ref="AC3:AF3"/>
    <mergeCell ref="AG3:AG5"/>
    <mergeCell ref="AH3:AJ3"/>
    <mergeCell ref="AC4:AC5"/>
    <mergeCell ref="AD4:AD5"/>
    <mergeCell ref="AE4:AE5"/>
    <mergeCell ref="AF4:AF5"/>
    <mergeCell ref="N4:N5"/>
    <mergeCell ref="O4:O5"/>
  </mergeCells>
  <pageMargins left="0.7" right="0.7" top="0.75" bottom="0.75" header="0.3" footer="0.3"/>
  <ignoredErrors>
    <ignoredError sqref="B9:AP13 B16:P20 B22 B8:F8 G8:AB8 AC8:AP8 B15:F15 G15:P15 AB15:AG15 AT8:AX8 T15:AA15 AT15:AX15 AT9:AX13 S16:AX20 AO15:AQ15 F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zoomScale="73" zoomScaleNormal="73" workbookViewId="0">
      <selection activeCell="H15" sqref="H15"/>
    </sheetView>
  </sheetViews>
  <sheetFormatPr defaultColWidth="9.1796875" defaultRowHeight="14.5" x14ac:dyDescent="0.35"/>
  <cols>
    <col min="1" max="1" width="3.453125" style="54" customWidth="1"/>
    <col min="2" max="2" width="15" style="54" customWidth="1"/>
    <col min="3" max="3" width="29.1796875" style="54" customWidth="1"/>
    <col min="4" max="9" width="24.453125" style="54" customWidth="1"/>
    <col min="10" max="16384" width="9.1796875" style="54"/>
  </cols>
  <sheetData>
    <row r="1" spans="2:9" s="208" customFormat="1" ht="18.5" x14ac:dyDescent="0.45">
      <c r="B1" s="267" t="s">
        <v>263</v>
      </c>
      <c r="C1" s="267"/>
      <c r="D1" s="267"/>
      <c r="E1" s="267"/>
      <c r="F1" s="267"/>
      <c r="G1" s="267"/>
      <c r="H1" s="267"/>
      <c r="I1" s="267"/>
    </row>
    <row r="2" spans="2:9" s="208" customFormat="1" ht="19" thickBot="1" x14ac:dyDescent="0.5">
      <c r="B2" s="139"/>
    </row>
    <row r="3" spans="2:9" s="208" customFormat="1" ht="18.5" x14ac:dyDescent="0.45">
      <c r="B3" s="268" t="s">
        <v>206</v>
      </c>
      <c r="C3" s="271" t="s">
        <v>207</v>
      </c>
      <c r="D3" s="271" t="s">
        <v>208</v>
      </c>
      <c r="E3" s="271" t="s">
        <v>209</v>
      </c>
      <c r="F3" s="271"/>
      <c r="G3" s="271" t="s">
        <v>92</v>
      </c>
      <c r="H3" s="271" t="s">
        <v>210</v>
      </c>
      <c r="I3" s="273" t="s">
        <v>211</v>
      </c>
    </row>
    <row r="4" spans="2:9" s="208" customFormat="1" ht="18.5" x14ac:dyDescent="0.45">
      <c r="B4" s="269"/>
      <c r="C4" s="272"/>
      <c r="D4" s="272"/>
      <c r="E4" s="272" t="s">
        <v>212</v>
      </c>
      <c r="F4" s="276" t="s">
        <v>213</v>
      </c>
      <c r="G4" s="272"/>
      <c r="H4" s="272"/>
      <c r="I4" s="274"/>
    </row>
    <row r="5" spans="2:9" s="208" customFormat="1" ht="15" customHeight="1" x14ac:dyDescent="0.45">
      <c r="B5" s="269"/>
      <c r="C5" s="272"/>
      <c r="D5" s="272"/>
      <c r="E5" s="272"/>
      <c r="F5" s="277"/>
      <c r="G5" s="272"/>
      <c r="H5" s="272"/>
      <c r="I5" s="274"/>
    </row>
    <row r="6" spans="2:9" s="208" customFormat="1" ht="18.5" x14ac:dyDescent="0.45">
      <c r="B6" s="269"/>
      <c r="C6" s="272"/>
      <c r="D6" s="272"/>
      <c r="E6" s="272"/>
      <c r="F6" s="278"/>
      <c r="G6" s="272"/>
      <c r="H6" s="272"/>
      <c r="I6" s="275"/>
    </row>
    <row r="7" spans="2:9" s="208" customFormat="1" ht="19" thickBot="1" x14ac:dyDescent="0.5">
      <c r="B7" s="270"/>
      <c r="C7" s="209" t="s">
        <v>214</v>
      </c>
      <c r="D7" s="209" t="s">
        <v>214</v>
      </c>
      <c r="E7" s="209" t="s">
        <v>214</v>
      </c>
      <c r="F7" s="209" t="s">
        <v>214</v>
      </c>
      <c r="G7" s="209" t="s">
        <v>214</v>
      </c>
      <c r="H7" s="209" t="s">
        <v>214</v>
      </c>
      <c r="I7" s="210" t="s">
        <v>214</v>
      </c>
    </row>
    <row r="8" spans="2:9" s="208" customFormat="1" ht="22.5" customHeight="1" x14ac:dyDescent="0.45">
      <c r="B8" s="211" t="s">
        <v>8</v>
      </c>
      <c r="C8" s="212" t="s">
        <v>257</v>
      </c>
      <c r="D8" s="212"/>
      <c r="E8" s="212"/>
      <c r="F8" s="212"/>
      <c r="G8" s="212"/>
      <c r="H8" s="212">
        <v>11</v>
      </c>
      <c r="I8" s="213">
        <v>52</v>
      </c>
    </row>
    <row r="9" spans="2:9" s="208" customFormat="1" ht="22.5" customHeight="1" x14ac:dyDescent="0.45">
      <c r="B9" s="214" t="s">
        <v>9</v>
      </c>
      <c r="C9" s="215" t="s">
        <v>258</v>
      </c>
      <c r="D9" s="215" t="s">
        <v>260</v>
      </c>
      <c r="E9" s="215" t="s">
        <v>261</v>
      </c>
      <c r="F9" s="215"/>
      <c r="G9" s="215"/>
      <c r="H9" s="215">
        <v>11</v>
      </c>
      <c r="I9" s="216">
        <v>52</v>
      </c>
    </row>
    <row r="10" spans="2:9" s="208" customFormat="1" ht="22.5" customHeight="1" x14ac:dyDescent="0.45">
      <c r="B10" s="214" t="s">
        <v>10</v>
      </c>
      <c r="C10" s="215" t="s">
        <v>259</v>
      </c>
      <c r="D10" s="215" t="s">
        <v>215</v>
      </c>
      <c r="E10" s="215" t="s">
        <v>259</v>
      </c>
      <c r="F10" s="215" t="s">
        <v>262</v>
      </c>
      <c r="G10" s="215">
        <v>2</v>
      </c>
      <c r="H10" s="215">
        <v>2</v>
      </c>
      <c r="I10" s="216">
        <v>43</v>
      </c>
    </row>
    <row r="11" spans="2:9" s="208" customFormat="1" ht="22.5" customHeight="1" thickBot="1" x14ac:dyDescent="0.5">
      <c r="B11" s="217" t="s">
        <v>11</v>
      </c>
      <c r="C11" s="218">
        <v>77</v>
      </c>
      <c r="D11" s="218">
        <v>5</v>
      </c>
      <c r="E11" s="218">
        <v>18</v>
      </c>
      <c r="F11" s="218">
        <v>21</v>
      </c>
      <c r="G11" s="218">
        <v>2</v>
      </c>
      <c r="H11" s="218">
        <v>24</v>
      </c>
      <c r="I11" s="219">
        <f>SUM(C11:H11)</f>
        <v>147</v>
      </c>
    </row>
  </sheetData>
  <mergeCells count="10">
    <mergeCell ref="B1:I1"/>
    <mergeCell ref="B3:B7"/>
    <mergeCell ref="C3:C6"/>
    <mergeCell ref="D3:D6"/>
    <mergeCell ref="E3:F3"/>
    <mergeCell ref="G3:G6"/>
    <mergeCell ref="H3:H6"/>
    <mergeCell ref="I3:I6"/>
    <mergeCell ref="E4:E6"/>
    <mergeCell ref="F4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topLeftCell="B13" zoomScale="73" zoomScaleNormal="73" workbookViewId="0">
      <selection activeCell="S97" sqref="B1:S97"/>
    </sheetView>
  </sheetViews>
  <sheetFormatPr defaultRowHeight="14" x14ac:dyDescent="0.35"/>
  <cols>
    <col min="1" max="1" width="2.90625" style="182" hidden="1" customWidth="1"/>
    <col min="2" max="2" width="9" style="182" customWidth="1"/>
    <col min="3" max="3" width="36.1796875" style="191" customWidth="1"/>
    <col min="4" max="4" width="14.7265625" style="359" customWidth="1"/>
    <col min="5" max="15" width="4.81640625" style="182" customWidth="1"/>
    <col min="16" max="16" width="7.54296875" style="183" customWidth="1"/>
    <col min="17" max="18" width="7.54296875" style="182" customWidth="1"/>
    <col min="19" max="19" width="4.90625" style="182" customWidth="1"/>
    <col min="20" max="20" width="6.81640625" style="182" customWidth="1"/>
    <col min="21" max="254" width="9.1796875" style="182"/>
    <col min="255" max="255" width="7.453125" style="182" customWidth="1"/>
    <col min="256" max="256" width="29" style="182" customWidth="1"/>
    <col min="257" max="257" width="12.1796875" style="182" customWidth="1"/>
    <col min="258" max="262" width="6.7265625" style="182" customWidth="1"/>
    <col min="263" max="263" width="8.54296875" style="182" customWidth="1"/>
    <col min="264" max="271" width="8.453125" style="182" customWidth="1"/>
    <col min="272" max="510" width="9.1796875" style="182"/>
    <col min="511" max="511" width="7.453125" style="182" customWidth="1"/>
    <col min="512" max="512" width="29" style="182" customWidth="1"/>
    <col min="513" max="513" width="12.1796875" style="182" customWidth="1"/>
    <col min="514" max="518" width="6.7265625" style="182" customWidth="1"/>
    <col min="519" max="519" width="8.54296875" style="182" customWidth="1"/>
    <col min="520" max="527" width="8.453125" style="182" customWidth="1"/>
    <col min="528" max="766" width="9.1796875" style="182"/>
    <col min="767" max="767" width="7.453125" style="182" customWidth="1"/>
    <col min="768" max="768" width="29" style="182" customWidth="1"/>
    <col min="769" max="769" width="12.1796875" style="182" customWidth="1"/>
    <col min="770" max="774" width="6.7265625" style="182" customWidth="1"/>
    <col min="775" max="775" width="8.54296875" style="182" customWidth="1"/>
    <col min="776" max="783" width="8.453125" style="182" customWidth="1"/>
    <col min="784" max="1022" width="9.1796875" style="182"/>
    <col min="1023" max="1023" width="7.453125" style="182" customWidth="1"/>
    <col min="1024" max="1024" width="29" style="182" customWidth="1"/>
    <col min="1025" max="1025" width="12.1796875" style="182" customWidth="1"/>
    <col min="1026" max="1030" width="6.7265625" style="182" customWidth="1"/>
    <col min="1031" max="1031" width="8.54296875" style="182" customWidth="1"/>
    <col min="1032" max="1039" width="8.453125" style="182" customWidth="1"/>
    <col min="1040" max="1278" width="9.1796875" style="182"/>
    <col min="1279" max="1279" width="7.453125" style="182" customWidth="1"/>
    <col min="1280" max="1280" width="29" style="182" customWidth="1"/>
    <col min="1281" max="1281" width="12.1796875" style="182" customWidth="1"/>
    <col min="1282" max="1286" width="6.7265625" style="182" customWidth="1"/>
    <col min="1287" max="1287" width="8.54296875" style="182" customWidth="1"/>
    <col min="1288" max="1295" width="8.453125" style="182" customWidth="1"/>
    <col min="1296" max="1534" width="9.1796875" style="182"/>
    <col min="1535" max="1535" width="7.453125" style="182" customWidth="1"/>
    <col min="1536" max="1536" width="29" style="182" customWidth="1"/>
    <col min="1537" max="1537" width="12.1796875" style="182" customWidth="1"/>
    <col min="1538" max="1542" width="6.7265625" style="182" customWidth="1"/>
    <col min="1543" max="1543" width="8.54296875" style="182" customWidth="1"/>
    <col min="1544" max="1551" width="8.453125" style="182" customWidth="1"/>
    <col min="1552" max="1790" width="9.1796875" style="182"/>
    <col min="1791" max="1791" width="7.453125" style="182" customWidth="1"/>
    <col min="1792" max="1792" width="29" style="182" customWidth="1"/>
    <col min="1793" max="1793" width="12.1796875" style="182" customWidth="1"/>
    <col min="1794" max="1798" width="6.7265625" style="182" customWidth="1"/>
    <col min="1799" max="1799" width="8.54296875" style="182" customWidth="1"/>
    <col min="1800" max="1807" width="8.453125" style="182" customWidth="1"/>
    <col min="1808" max="2046" width="9.1796875" style="182"/>
    <col min="2047" max="2047" width="7.453125" style="182" customWidth="1"/>
    <col min="2048" max="2048" width="29" style="182" customWidth="1"/>
    <col min="2049" max="2049" width="12.1796875" style="182" customWidth="1"/>
    <col min="2050" max="2054" width="6.7265625" style="182" customWidth="1"/>
    <col min="2055" max="2055" width="8.54296875" style="182" customWidth="1"/>
    <col min="2056" max="2063" width="8.453125" style="182" customWidth="1"/>
    <col min="2064" max="2302" width="9.1796875" style="182"/>
    <col min="2303" max="2303" width="7.453125" style="182" customWidth="1"/>
    <col min="2304" max="2304" width="29" style="182" customWidth="1"/>
    <col min="2305" max="2305" width="12.1796875" style="182" customWidth="1"/>
    <col min="2306" max="2310" width="6.7265625" style="182" customWidth="1"/>
    <col min="2311" max="2311" width="8.54296875" style="182" customWidth="1"/>
    <col min="2312" max="2319" width="8.453125" style="182" customWidth="1"/>
    <col min="2320" max="2558" width="9.1796875" style="182"/>
    <col min="2559" max="2559" width="7.453125" style="182" customWidth="1"/>
    <col min="2560" max="2560" width="29" style="182" customWidth="1"/>
    <col min="2561" max="2561" width="12.1796875" style="182" customWidth="1"/>
    <col min="2562" max="2566" width="6.7265625" style="182" customWidth="1"/>
    <col min="2567" max="2567" width="8.54296875" style="182" customWidth="1"/>
    <col min="2568" max="2575" width="8.453125" style="182" customWidth="1"/>
    <col min="2576" max="2814" width="9.1796875" style="182"/>
    <col min="2815" max="2815" width="7.453125" style="182" customWidth="1"/>
    <col min="2816" max="2816" width="29" style="182" customWidth="1"/>
    <col min="2817" max="2817" width="12.1796875" style="182" customWidth="1"/>
    <col min="2818" max="2822" width="6.7265625" style="182" customWidth="1"/>
    <col min="2823" max="2823" width="8.54296875" style="182" customWidth="1"/>
    <col min="2824" max="2831" width="8.453125" style="182" customWidth="1"/>
    <col min="2832" max="3070" width="9.1796875" style="182"/>
    <col min="3071" max="3071" width="7.453125" style="182" customWidth="1"/>
    <col min="3072" max="3072" width="29" style="182" customWidth="1"/>
    <col min="3073" max="3073" width="12.1796875" style="182" customWidth="1"/>
    <col min="3074" max="3078" width="6.7265625" style="182" customWidth="1"/>
    <col min="3079" max="3079" width="8.54296875" style="182" customWidth="1"/>
    <col min="3080" max="3087" width="8.453125" style="182" customWidth="1"/>
    <col min="3088" max="3326" width="9.1796875" style="182"/>
    <col min="3327" max="3327" width="7.453125" style="182" customWidth="1"/>
    <col min="3328" max="3328" width="29" style="182" customWidth="1"/>
    <col min="3329" max="3329" width="12.1796875" style="182" customWidth="1"/>
    <col min="3330" max="3334" width="6.7265625" style="182" customWidth="1"/>
    <col min="3335" max="3335" width="8.54296875" style="182" customWidth="1"/>
    <col min="3336" max="3343" width="8.453125" style="182" customWidth="1"/>
    <col min="3344" max="3582" width="9.1796875" style="182"/>
    <col min="3583" max="3583" width="7.453125" style="182" customWidth="1"/>
    <col min="3584" max="3584" width="29" style="182" customWidth="1"/>
    <col min="3585" max="3585" width="12.1796875" style="182" customWidth="1"/>
    <col min="3586" max="3590" width="6.7265625" style="182" customWidth="1"/>
    <col min="3591" max="3591" width="8.54296875" style="182" customWidth="1"/>
    <col min="3592" max="3599" width="8.453125" style="182" customWidth="1"/>
    <col min="3600" max="3838" width="9.1796875" style="182"/>
    <col min="3839" max="3839" width="7.453125" style="182" customWidth="1"/>
    <col min="3840" max="3840" width="29" style="182" customWidth="1"/>
    <col min="3841" max="3841" width="12.1796875" style="182" customWidth="1"/>
    <col min="3842" max="3846" width="6.7265625" style="182" customWidth="1"/>
    <col min="3847" max="3847" width="8.54296875" style="182" customWidth="1"/>
    <col min="3848" max="3855" width="8.453125" style="182" customWidth="1"/>
    <col min="3856" max="4094" width="9.1796875" style="182"/>
    <col min="4095" max="4095" width="7.453125" style="182" customWidth="1"/>
    <col min="4096" max="4096" width="29" style="182" customWidth="1"/>
    <col min="4097" max="4097" width="12.1796875" style="182" customWidth="1"/>
    <col min="4098" max="4102" width="6.7265625" style="182" customWidth="1"/>
    <col min="4103" max="4103" width="8.54296875" style="182" customWidth="1"/>
    <col min="4104" max="4111" width="8.453125" style="182" customWidth="1"/>
    <col min="4112" max="4350" width="9.1796875" style="182"/>
    <col min="4351" max="4351" width="7.453125" style="182" customWidth="1"/>
    <col min="4352" max="4352" width="29" style="182" customWidth="1"/>
    <col min="4353" max="4353" width="12.1796875" style="182" customWidth="1"/>
    <col min="4354" max="4358" width="6.7265625" style="182" customWidth="1"/>
    <col min="4359" max="4359" width="8.54296875" style="182" customWidth="1"/>
    <col min="4360" max="4367" width="8.453125" style="182" customWidth="1"/>
    <col min="4368" max="4606" width="9.1796875" style="182"/>
    <col min="4607" max="4607" width="7.453125" style="182" customWidth="1"/>
    <col min="4608" max="4608" width="29" style="182" customWidth="1"/>
    <col min="4609" max="4609" width="12.1796875" style="182" customWidth="1"/>
    <col min="4610" max="4614" width="6.7265625" style="182" customWidth="1"/>
    <col min="4615" max="4615" width="8.54296875" style="182" customWidth="1"/>
    <col min="4616" max="4623" width="8.453125" style="182" customWidth="1"/>
    <col min="4624" max="4862" width="9.1796875" style="182"/>
    <col min="4863" max="4863" width="7.453125" style="182" customWidth="1"/>
    <col min="4864" max="4864" width="29" style="182" customWidth="1"/>
    <col min="4865" max="4865" width="12.1796875" style="182" customWidth="1"/>
    <col min="4866" max="4870" width="6.7265625" style="182" customWidth="1"/>
    <col min="4871" max="4871" width="8.54296875" style="182" customWidth="1"/>
    <col min="4872" max="4879" width="8.453125" style="182" customWidth="1"/>
    <col min="4880" max="5118" width="9.1796875" style="182"/>
    <col min="5119" max="5119" width="7.453125" style="182" customWidth="1"/>
    <col min="5120" max="5120" width="29" style="182" customWidth="1"/>
    <col min="5121" max="5121" width="12.1796875" style="182" customWidth="1"/>
    <col min="5122" max="5126" width="6.7265625" style="182" customWidth="1"/>
    <col min="5127" max="5127" width="8.54296875" style="182" customWidth="1"/>
    <col min="5128" max="5135" width="8.453125" style="182" customWidth="1"/>
    <col min="5136" max="5374" width="9.1796875" style="182"/>
    <col min="5375" max="5375" width="7.453125" style="182" customWidth="1"/>
    <col min="5376" max="5376" width="29" style="182" customWidth="1"/>
    <col min="5377" max="5377" width="12.1796875" style="182" customWidth="1"/>
    <col min="5378" max="5382" width="6.7265625" style="182" customWidth="1"/>
    <col min="5383" max="5383" width="8.54296875" style="182" customWidth="1"/>
    <col min="5384" max="5391" width="8.453125" style="182" customWidth="1"/>
    <col min="5392" max="5630" width="9.1796875" style="182"/>
    <col min="5631" max="5631" width="7.453125" style="182" customWidth="1"/>
    <col min="5632" max="5632" width="29" style="182" customWidth="1"/>
    <col min="5633" max="5633" width="12.1796875" style="182" customWidth="1"/>
    <col min="5634" max="5638" width="6.7265625" style="182" customWidth="1"/>
    <col min="5639" max="5639" width="8.54296875" style="182" customWidth="1"/>
    <col min="5640" max="5647" width="8.453125" style="182" customWidth="1"/>
    <col min="5648" max="5886" width="9.1796875" style="182"/>
    <col min="5887" max="5887" width="7.453125" style="182" customWidth="1"/>
    <col min="5888" max="5888" width="29" style="182" customWidth="1"/>
    <col min="5889" max="5889" width="12.1796875" style="182" customWidth="1"/>
    <col min="5890" max="5894" width="6.7265625" style="182" customWidth="1"/>
    <col min="5895" max="5895" width="8.54296875" style="182" customWidth="1"/>
    <col min="5896" max="5903" width="8.453125" style="182" customWidth="1"/>
    <col min="5904" max="6142" width="9.1796875" style="182"/>
    <col min="6143" max="6143" width="7.453125" style="182" customWidth="1"/>
    <col min="6144" max="6144" width="29" style="182" customWidth="1"/>
    <col min="6145" max="6145" width="12.1796875" style="182" customWidth="1"/>
    <col min="6146" max="6150" width="6.7265625" style="182" customWidth="1"/>
    <col min="6151" max="6151" width="8.54296875" style="182" customWidth="1"/>
    <col min="6152" max="6159" width="8.453125" style="182" customWidth="1"/>
    <col min="6160" max="6398" width="9.1796875" style="182"/>
    <col min="6399" max="6399" width="7.453125" style="182" customWidth="1"/>
    <col min="6400" max="6400" width="29" style="182" customWidth="1"/>
    <col min="6401" max="6401" width="12.1796875" style="182" customWidth="1"/>
    <col min="6402" max="6406" width="6.7265625" style="182" customWidth="1"/>
    <col min="6407" max="6407" width="8.54296875" style="182" customWidth="1"/>
    <col min="6408" max="6415" width="8.453125" style="182" customWidth="1"/>
    <col min="6416" max="6654" width="9.1796875" style="182"/>
    <col min="6655" max="6655" width="7.453125" style="182" customWidth="1"/>
    <col min="6656" max="6656" width="29" style="182" customWidth="1"/>
    <col min="6657" max="6657" width="12.1796875" style="182" customWidth="1"/>
    <col min="6658" max="6662" width="6.7265625" style="182" customWidth="1"/>
    <col min="6663" max="6663" width="8.54296875" style="182" customWidth="1"/>
    <col min="6664" max="6671" width="8.453125" style="182" customWidth="1"/>
    <col min="6672" max="6910" width="9.1796875" style="182"/>
    <col min="6911" max="6911" width="7.453125" style="182" customWidth="1"/>
    <col min="6912" max="6912" width="29" style="182" customWidth="1"/>
    <col min="6913" max="6913" width="12.1796875" style="182" customWidth="1"/>
    <col min="6914" max="6918" width="6.7265625" style="182" customWidth="1"/>
    <col min="6919" max="6919" width="8.54296875" style="182" customWidth="1"/>
    <col min="6920" max="6927" width="8.453125" style="182" customWidth="1"/>
    <col min="6928" max="7166" width="9.1796875" style="182"/>
    <col min="7167" max="7167" width="7.453125" style="182" customWidth="1"/>
    <col min="7168" max="7168" width="29" style="182" customWidth="1"/>
    <col min="7169" max="7169" width="12.1796875" style="182" customWidth="1"/>
    <col min="7170" max="7174" width="6.7265625" style="182" customWidth="1"/>
    <col min="7175" max="7175" width="8.54296875" style="182" customWidth="1"/>
    <col min="7176" max="7183" width="8.453125" style="182" customWidth="1"/>
    <col min="7184" max="7422" width="9.1796875" style="182"/>
    <col min="7423" max="7423" width="7.453125" style="182" customWidth="1"/>
    <col min="7424" max="7424" width="29" style="182" customWidth="1"/>
    <col min="7425" max="7425" width="12.1796875" style="182" customWidth="1"/>
    <col min="7426" max="7430" width="6.7265625" style="182" customWidth="1"/>
    <col min="7431" max="7431" width="8.54296875" style="182" customWidth="1"/>
    <col min="7432" max="7439" width="8.453125" style="182" customWidth="1"/>
    <col min="7440" max="7678" width="9.1796875" style="182"/>
    <col min="7679" max="7679" width="7.453125" style="182" customWidth="1"/>
    <col min="7680" max="7680" width="29" style="182" customWidth="1"/>
    <col min="7681" max="7681" width="12.1796875" style="182" customWidth="1"/>
    <col min="7682" max="7686" width="6.7265625" style="182" customWidth="1"/>
    <col min="7687" max="7687" width="8.54296875" style="182" customWidth="1"/>
    <col min="7688" max="7695" width="8.453125" style="182" customWidth="1"/>
    <col min="7696" max="7934" width="9.1796875" style="182"/>
    <col min="7935" max="7935" width="7.453125" style="182" customWidth="1"/>
    <col min="7936" max="7936" width="29" style="182" customWidth="1"/>
    <col min="7937" max="7937" width="12.1796875" style="182" customWidth="1"/>
    <col min="7938" max="7942" width="6.7265625" style="182" customWidth="1"/>
    <col min="7943" max="7943" width="8.54296875" style="182" customWidth="1"/>
    <col min="7944" max="7951" width="8.453125" style="182" customWidth="1"/>
    <col min="7952" max="8190" width="9.1796875" style="182"/>
    <col min="8191" max="8191" width="7.453125" style="182" customWidth="1"/>
    <col min="8192" max="8192" width="29" style="182" customWidth="1"/>
    <col min="8193" max="8193" width="12.1796875" style="182" customWidth="1"/>
    <col min="8194" max="8198" width="6.7265625" style="182" customWidth="1"/>
    <col min="8199" max="8199" width="8.54296875" style="182" customWidth="1"/>
    <col min="8200" max="8207" width="8.453125" style="182" customWidth="1"/>
    <col min="8208" max="8446" width="9.1796875" style="182"/>
    <col min="8447" max="8447" width="7.453125" style="182" customWidth="1"/>
    <col min="8448" max="8448" width="29" style="182" customWidth="1"/>
    <col min="8449" max="8449" width="12.1796875" style="182" customWidth="1"/>
    <col min="8450" max="8454" width="6.7265625" style="182" customWidth="1"/>
    <col min="8455" max="8455" width="8.54296875" style="182" customWidth="1"/>
    <col min="8456" max="8463" width="8.453125" style="182" customWidth="1"/>
    <col min="8464" max="8702" width="9.1796875" style="182"/>
    <col min="8703" max="8703" width="7.453125" style="182" customWidth="1"/>
    <col min="8704" max="8704" width="29" style="182" customWidth="1"/>
    <col min="8705" max="8705" width="12.1796875" style="182" customWidth="1"/>
    <col min="8706" max="8710" width="6.7265625" style="182" customWidth="1"/>
    <col min="8711" max="8711" width="8.54296875" style="182" customWidth="1"/>
    <col min="8712" max="8719" width="8.453125" style="182" customWidth="1"/>
    <col min="8720" max="8958" width="9.1796875" style="182"/>
    <col min="8959" max="8959" width="7.453125" style="182" customWidth="1"/>
    <col min="8960" max="8960" width="29" style="182" customWidth="1"/>
    <col min="8961" max="8961" width="12.1796875" style="182" customWidth="1"/>
    <col min="8962" max="8966" width="6.7265625" style="182" customWidth="1"/>
    <col min="8967" max="8967" width="8.54296875" style="182" customWidth="1"/>
    <col min="8968" max="8975" width="8.453125" style="182" customWidth="1"/>
    <col min="8976" max="9214" width="9.1796875" style="182"/>
    <col min="9215" max="9215" width="7.453125" style="182" customWidth="1"/>
    <col min="9216" max="9216" width="29" style="182" customWidth="1"/>
    <col min="9217" max="9217" width="12.1796875" style="182" customWidth="1"/>
    <col min="9218" max="9222" width="6.7265625" style="182" customWidth="1"/>
    <col min="9223" max="9223" width="8.54296875" style="182" customWidth="1"/>
    <col min="9224" max="9231" width="8.453125" style="182" customWidth="1"/>
    <col min="9232" max="9470" width="9.1796875" style="182"/>
    <col min="9471" max="9471" width="7.453125" style="182" customWidth="1"/>
    <col min="9472" max="9472" width="29" style="182" customWidth="1"/>
    <col min="9473" max="9473" width="12.1796875" style="182" customWidth="1"/>
    <col min="9474" max="9478" width="6.7265625" style="182" customWidth="1"/>
    <col min="9479" max="9479" width="8.54296875" style="182" customWidth="1"/>
    <col min="9480" max="9487" width="8.453125" style="182" customWidth="1"/>
    <col min="9488" max="9726" width="9.1796875" style="182"/>
    <col min="9727" max="9727" width="7.453125" style="182" customWidth="1"/>
    <col min="9728" max="9728" width="29" style="182" customWidth="1"/>
    <col min="9729" max="9729" width="12.1796875" style="182" customWidth="1"/>
    <col min="9730" max="9734" width="6.7265625" style="182" customWidth="1"/>
    <col min="9735" max="9735" width="8.54296875" style="182" customWidth="1"/>
    <col min="9736" max="9743" width="8.453125" style="182" customWidth="1"/>
    <col min="9744" max="9982" width="9.1796875" style="182"/>
    <col min="9983" max="9983" width="7.453125" style="182" customWidth="1"/>
    <col min="9984" max="9984" width="29" style="182" customWidth="1"/>
    <col min="9985" max="9985" width="12.1796875" style="182" customWidth="1"/>
    <col min="9986" max="9990" width="6.7265625" style="182" customWidth="1"/>
    <col min="9991" max="9991" width="8.54296875" style="182" customWidth="1"/>
    <col min="9992" max="9999" width="8.453125" style="182" customWidth="1"/>
    <col min="10000" max="10238" width="9.1796875" style="182"/>
    <col min="10239" max="10239" width="7.453125" style="182" customWidth="1"/>
    <col min="10240" max="10240" width="29" style="182" customWidth="1"/>
    <col min="10241" max="10241" width="12.1796875" style="182" customWidth="1"/>
    <col min="10242" max="10246" width="6.7265625" style="182" customWidth="1"/>
    <col min="10247" max="10247" width="8.54296875" style="182" customWidth="1"/>
    <col min="10248" max="10255" width="8.453125" style="182" customWidth="1"/>
    <col min="10256" max="10494" width="9.1796875" style="182"/>
    <col min="10495" max="10495" width="7.453125" style="182" customWidth="1"/>
    <col min="10496" max="10496" width="29" style="182" customWidth="1"/>
    <col min="10497" max="10497" width="12.1796875" style="182" customWidth="1"/>
    <col min="10498" max="10502" width="6.7265625" style="182" customWidth="1"/>
    <col min="10503" max="10503" width="8.54296875" style="182" customWidth="1"/>
    <col min="10504" max="10511" width="8.453125" style="182" customWidth="1"/>
    <col min="10512" max="10750" width="9.1796875" style="182"/>
    <col min="10751" max="10751" width="7.453125" style="182" customWidth="1"/>
    <col min="10752" max="10752" width="29" style="182" customWidth="1"/>
    <col min="10753" max="10753" width="12.1796875" style="182" customWidth="1"/>
    <col min="10754" max="10758" width="6.7265625" style="182" customWidth="1"/>
    <col min="10759" max="10759" width="8.54296875" style="182" customWidth="1"/>
    <col min="10760" max="10767" width="8.453125" style="182" customWidth="1"/>
    <col min="10768" max="11006" width="9.1796875" style="182"/>
    <col min="11007" max="11007" width="7.453125" style="182" customWidth="1"/>
    <col min="11008" max="11008" width="29" style="182" customWidth="1"/>
    <col min="11009" max="11009" width="12.1796875" style="182" customWidth="1"/>
    <col min="11010" max="11014" width="6.7265625" style="182" customWidth="1"/>
    <col min="11015" max="11015" width="8.54296875" style="182" customWidth="1"/>
    <col min="11016" max="11023" width="8.453125" style="182" customWidth="1"/>
    <col min="11024" max="11262" width="9.1796875" style="182"/>
    <col min="11263" max="11263" width="7.453125" style="182" customWidth="1"/>
    <col min="11264" max="11264" width="29" style="182" customWidth="1"/>
    <col min="11265" max="11265" width="12.1796875" style="182" customWidth="1"/>
    <col min="11266" max="11270" width="6.7265625" style="182" customWidth="1"/>
    <col min="11271" max="11271" width="8.54296875" style="182" customWidth="1"/>
    <col min="11272" max="11279" width="8.453125" style="182" customWidth="1"/>
    <col min="11280" max="11518" width="9.1796875" style="182"/>
    <col min="11519" max="11519" width="7.453125" style="182" customWidth="1"/>
    <col min="11520" max="11520" width="29" style="182" customWidth="1"/>
    <col min="11521" max="11521" width="12.1796875" style="182" customWidth="1"/>
    <col min="11522" max="11526" width="6.7265625" style="182" customWidth="1"/>
    <col min="11527" max="11527" width="8.54296875" style="182" customWidth="1"/>
    <col min="11528" max="11535" width="8.453125" style="182" customWidth="1"/>
    <col min="11536" max="11774" width="9.1796875" style="182"/>
    <col min="11775" max="11775" width="7.453125" style="182" customWidth="1"/>
    <col min="11776" max="11776" width="29" style="182" customWidth="1"/>
    <col min="11777" max="11777" width="12.1796875" style="182" customWidth="1"/>
    <col min="11778" max="11782" width="6.7265625" style="182" customWidth="1"/>
    <col min="11783" max="11783" width="8.54296875" style="182" customWidth="1"/>
    <col min="11784" max="11791" width="8.453125" style="182" customWidth="1"/>
    <col min="11792" max="12030" width="9.1796875" style="182"/>
    <col min="12031" max="12031" width="7.453125" style="182" customWidth="1"/>
    <col min="12032" max="12032" width="29" style="182" customWidth="1"/>
    <col min="12033" max="12033" width="12.1796875" style="182" customWidth="1"/>
    <col min="12034" max="12038" width="6.7265625" style="182" customWidth="1"/>
    <col min="12039" max="12039" width="8.54296875" style="182" customWidth="1"/>
    <col min="12040" max="12047" width="8.453125" style="182" customWidth="1"/>
    <col min="12048" max="12286" width="9.1796875" style="182"/>
    <col min="12287" max="12287" width="7.453125" style="182" customWidth="1"/>
    <col min="12288" max="12288" width="29" style="182" customWidth="1"/>
    <col min="12289" max="12289" width="12.1796875" style="182" customWidth="1"/>
    <col min="12290" max="12294" width="6.7265625" style="182" customWidth="1"/>
    <col min="12295" max="12295" width="8.54296875" style="182" customWidth="1"/>
    <col min="12296" max="12303" width="8.453125" style="182" customWidth="1"/>
    <col min="12304" max="12542" width="9.1796875" style="182"/>
    <col min="12543" max="12543" width="7.453125" style="182" customWidth="1"/>
    <col min="12544" max="12544" width="29" style="182" customWidth="1"/>
    <col min="12545" max="12545" width="12.1796875" style="182" customWidth="1"/>
    <col min="12546" max="12550" width="6.7265625" style="182" customWidth="1"/>
    <col min="12551" max="12551" width="8.54296875" style="182" customWidth="1"/>
    <col min="12552" max="12559" width="8.453125" style="182" customWidth="1"/>
    <col min="12560" max="12798" width="9.1796875" style="182"/>
    <col min="12799" max="12799" width="7.453125" style="182" customWidth="1"/>
    <col min="12800" max="12800" width="29" style="182" customWidth="1"/>
    <col min="12801" max="12801" width="12.1796875" style="182" customWidth="1"/>
    <col min="12802" max="12806" width="6.7265625" style="182" customWidth="1"/>
    <col min="12807" max="12807" width="8.54296875" style="182" customWidth="1"/>
    <col min="12808" max="12815" width="8.453125" style="182" customWidth="1"/>
    <col min="12816" max="13054" width="9.1796875" style="182"/>
    <col min="13055" max="13055" width="7.453125" style="182" customWidth="1"/>
    <col min="13056" max="13056" width="29" style="182" customWidth="1"/>
    <col min="13057" max="13057" width="12.1796875" style="182" customWidth="1"/>
    <col min="13058" max="13062" width="6.7265625" style="182" customWidth="1"/>
    <col min="13063" max="13063" width="8.54296875" style="182" customWidth="1"/>
    <col min="13064" max="13071" width="8.453125" style="182" customWidth="1"/>
    <col min="13072" max="13310" width="9.1796875" style="182"/>
    <col min="13311" max="13311" width="7.453125" style="182" customWidth="1"/>
    <col min="13312" max="13312" width="29" style="182" customWidth="1"/>
    <col min="13313" max="13313" width="12.1796875" style="182" customWidth="1"/>
    <col min="13314" max="13318" width="6.7265625" style="182" customWidth="1"/>
    <col min="13319" max="13319" width="8.54296875" style="182" customWidth="1"/>
    <col min="13320" max="13327" width="8.453125" style="182" customWidth="1"/>
    <col min="13328" max="13566" width="9.1796875" style="182"/>
    <col min="13567" max="13567" width="7.453125" style="182" customWidth="1"/>
    <col min="13568" max="13568" width="29" style="182" customWidth="1"/>
    <col min="13569" max="13569" width="12.1796875" style="182" customWidth="1"/>
    <col min="13570" max="13574" width="6.7265625" style="182" customWidth="1"/>
    <col min="13575" max="13575" width="8.54296875" style="182" customWidth="1"/>
    <col min="13576" max="13583" width="8.453125" style="182" customWidth="1"/>
    <col min="13584" max="13822" width="9.1796875" style="182"/>
    <col min="13823" max="13823" width="7.453125" style="182" customWidth="1"/>
    <col min="13824" max="13824" width="29" style="182" customWidth="1"/>
    <col min="13825" max="13825" width="12.1796875" style="182" customWidth="1"/>
    <col min="13826" max="13830" width="6.7265625" style="182" customWidth="1"/>
    <col min="13831" max="13831" width="8.54296875" style="182" customWidth="1"/>
    <col min="13832" max="13839" width="8.453125" style="182" customWidth="1"/>
    <col min="13840" max="14078" width="9.1796875" style="182"/>
    <col min="14079" max="14079" width="7.453125" style="182" customWidth="1"/>
    <col min="14080" max="14080" width="29" style="182" customWidth="1"/>
    <col min="14081" max="14081" width="12.1796875" style="182" customWidth="1"/>
    <col min="14082" max="14086" width="6.7265625" style="182" customWidth="1"/>
    <col min="14087" max="14087" width="8.54296875" style="182" customWidth="1"/>
    <col min="14088" max="14095" width="8.453125" style="182" customWidth="1"/>
    <col min="14096" max="14334" width="9.1796875" style="182"/>
    <col min="14335" max="14335" width="7.453125" style="182" customWidth="1"/>
    <col min="14336" max="14336" width="29" style="182" customWidth="1"/>
    <col min="14337" max="14337" width="12.1796875" style="182" customWidth="1"/>
    <col min="14338" max="14342" width="6.7265625" style="182" customWidth="1"/>
    <col min="14343" max="14343" width="8.54296875" style="182" customWidth="1"/>
    <col min="14344" max="14351" width="8.453125" style="182" customWidth="1"/>
    <col min="14352" max="14590" width="9.1796875" style="182"/>
    <col min="14591" max="14591" width="7.453125" style="182" customWidth="1"/>
    <col min="14592" max="14592" width="29" style="182" customWidth="1"/>
    <col min="14593" max="14593" width="12.1796875" style="182" customWidth="1"/>
    <col min="14594" max="14598" width="6.7265625" style="182" customWidth="1"/>
    <col min="14599" max="14599" width="8.54296875" style="182" customWidth="1"/>
    <col min="14600" max="14607" width="8.453125" style="182" customWidth="1"/>
    <col min="14608" max="14846" width="9.1796875" style="182"/>
    <col min="14847" max="14847" width="7.453125" style="182" customWidth="1"/>
    <col min="14848" max="14848" width="29" style="182" customWidth="1"/>
    <col min="14849" max="14849" width="12.1796875" style="182" customWidth="1"/>
    <col min="14850" max="14854" width="6.7265625" style="182" customWidth="1"/>
    <col min="14855" max="14855" width="8.54296875" style="182" customWidth="1"/>
    <col min="14856" max="14863" width="8.453125" style="182" customWidth="1"/>
    <col min="14864" max="15102" width="9.1796875" style="182"/>
    <col min="15103" max="15103" width="7.453125" style="182" customWidth="1"/>
    <col min="15104" max="15104" width="29" style="182" customWidth="1"/>
    <col min="15105" max="15105" width="12.1796875" style="182" customWidth="1"/>
    <col min="15106" max="15110" width="6.7265625" style="182" customWidth="1"/>
    <col min="15111" max="15111" width="8.54296875" style="182" customWidth="1"/>
    <col min="15112" max="15119" width="8.453125" style="182" customWidth="1"/>
    <col min="15120" max="15358" width="9.1796875" style="182"/>
    <col min="15359" max="15359" width="7.453125" style="182" customWidth="1"/>
    <col min="15360" max="15360" width="29" style="182" customWidth="1"/>
    <col min="15361" max="15361" width="12.1796875" style="182" customWidth="1"/>
    <col min="15362" max="15366" width="6.7265625" style="182" customWidth="1"/>
    <col min="15367" max="15367" width="8.54296875" style="182" customWidth="1"/>
    <col min="15368" max="15375" width="8.453125" style="182" customWidth="1"/>
    <col min="15376" max="15614" width="9.1796875" style="182"/>
    <col min="15615" max="15615" width="7.453125" style="182" customWidth="1"/>
    <col min="15616" max="15616" width="29" style="182" customWidth="1"/>
    <col min="15617" max="15617" width="12.1796875" style="182" customWidth="1"/>
    <col min="15618" max="15622" width="6.7265625" style="182" customWidth="1"/>
    <col min="15623" max="15623" width="8.54296875" style="182" customWidth="1"/>
    <col min="15624" max="15631" width="8.453125" style="182" customWidth="1"/>
    <col min="15632" max="15870" width="9.1796875" style="182"/>
    <col min="15871" max="15871" width="7.453125" style="182" customWidth="1"/>
    <col min="15872" max="15872" width="29" style="182" customWidth="1"/>
    <col min="15873" max="15873" width="12.1796875" style="182" customWidth="1"/>
    <col min="15874" max="15878" width="6.7265625" style="182" customWidth="1"/>
    <col min="15879" max="15879" width="8.54296875" style="182" customWidth="1"/>
    <col min="15880" max="15887" width="8.453125" style="182" customWidth="1"/>
    <col min="15888" max="16126" width="9.1796875" style="182"/>
    <col min="16127" max="16127" width="7.453125" style="182" customWidth="1"/>
    <col min="16128" max="16128" width="29" style="182" customWidth="1"/>
    <col min="16129" max="16129" width="12.1796875" style="182" customWidth="1"/>
    <col min="16130" max="16134" width="6.7265625" style="182" customWidth="1"/>
    <col min="16135" max="16135" width="8.54296875" style="182" customWidth="1"/>
    <col min="16136" max="16143" width="8.453125" style="182" customWidth="1"/>
    <col min="16144" max="16384" width="9.1796875" style="182"/>
  </cols>
  <sheetData>
    <row r="1" spans="2:16" ht="18.5" thickBot="1" x14ac:dyDescent="0.4">
      <c r="B1" s="267" t="s">
        <v>98</v>
      </c>
      <c r="C1" s="286"/>
      <c r="D1" s="286"/>
    </row>
    <row r="2" spans="2:16" ht="94.5" customHeight="1" thickBot="1" x14ac:dyDescent="0.4">
      <c r="B2" s="554" t="s">
        <v>0</v>
      </c>
      <c r="C2" s="360" t="s">
        <v>1</v>
      </c>
      <c r="D2" s="333" t="s">
        <v>2</v>
      </c>
      <c r="E2" s="393" t="s">
        <v>3</v>
      </c>
      <c r="F2" s="394"/>
      <c r="G2" s="394"/>
      <c r="H2" s="394"/>
      <c r="I2" s="394"/>
      <c r="J2" s="395" t="s">
        <v>4</v>
      </c>
      <c r="K2" s="396"/>
      <c r="L2" s="396"/>
      <c r="M2" s="396"/>
      <c r="N2" s="396"/>
      <c r="O2" s="397"/>
    </row>
    <row r="3" spans="2:16" ht="30" customHeight="1" x14ac:dyDescent="0.35">
      <c r="B3" s="555"/>
      <c r="C3" s="361"/>
      <c r="D3" s="334"/>
      <c r="E3" s="398" t="s">
        <v>5</v>
      </c>
      <c r="F3" s="399" t="s">
        <v>6</v>
      </c>
      <c r="G3" s="400" t="s">
        <v>7</v>
      </c>
      <c r="H3" s="400"/>
      <c r="I3" s="400"/>
      <c r="J3" s="401" t="s">
        <v>8</v>
      </c>
      <c r="K3" s="402"/>
      <c r="L3" s="401" t="s">
        <v>9</v>
      </c>
      <c r="M3" s="403"/>
      <c r="N3" s="401" t="s">
        <v>10</v>
      </c>
      <c r="O3" s="402"/>
      <c r="P3" s="53"/>
    </row>
    <row r="4" spans="2:16" ht="13" x14ac:dyDescent="0.35">
      <c r="B4" s="555"/>
      <c r="C4" s="361"/>
      <c r="D4" s="334"/>
      <c r="E4" s="404"/>
      <c r="F4" s="405"/>
      <c r="G4" s="399" t="s">
        <v>11</v>
      </c>
      <c r="H4" s="406" t="s">
        <v>12</v>
      </c>
      <c r="I4" s="407"/>
      <c r="J4" s="408"/>
      <c r="K4" s="409"/>
      <c r="L4" s="408"/>
      <c r="M4" s="410"/>
      <c r="N4" s="408"/>
      <c r="O4" s="409"/>
    </row>
    <row r="5" spans="2:16" ht="26" x14ac:dyDescent="0.35">
      <c r="B5" s="555"/>
      <c r="C5" s="361"/>
      <c r="D5" s="334"/>
      <c r="E5" s="404"/>
      <c r="F5" s="405"/>
      <c r="G5" s="405"/>
      <c r="H5" s="399" t="s">
        <v>13</v>
      </c>
      <c r="I5" s="399" t="s">
        <v>14</v>
      </c>
      <c r="J5" s="411" t="s">
        <v>15</v>
      </c>
      <c r="K5" s="412" t="s">
        <v>16</v>
      </c>
      <c r="L5" s="411" t="s">
        <v>17</v>
      </c>
      <c r="M5" s="413" t="s">
        <v>18</v>
      </c>
      <c r="N5" s="411" t="s">
        <v>19</v>
      </c>
      <c r="O5" s="412" t="s">
        <v>20</v>
      </c>
    </row>
    <row r="6" spans="2:16" ht="129.75" customHeight="1" thickBot="1" x14ac:dyDescent="0.4">
      <c r="B6" s="556"/>
      <c r="C6" s="362"/>
      <c r="D6" s="335"/>
      <c r="E6" s="414"/>
      <c r="F6" s="415"/>
      <c r="G6" s="415"/>
      <c r="H6" s="415"/>
      <c r="I6" s="415"/>
      <c r="J6" s="416" t="s">
        <v>265</v>
      </c>
      <c r="K6" s="417" t="s">
        <v>267</v>
      </c>
      <c r="L6" s="416" t="s">
        <v>271</v>
      </c>
      <c r="M6" s="418" t="s">
        <v>272</v>
      </c>
      <c r="N6" s="416" t="s">
        <v>274</v>
      </c>
      <c r="O6" s="417" t="s">
        <v>273</v>
      </c>
    </row>
    <row r="7" spans="2:16" s="185" customFormat="1" ht="18" thickBot="1" x14ac:dyDescent="0.4">
      <c r="B7" s="557" t="s">
        <v>21</v>
      </c>
      <c r="C7" s="363" t="s">
        <v>22</v>
      </c>
      <c r="D7" s="336" t="s">
        <v>248</v>
      </c>
      <c r="E7" s="419">
        <v>3078</v>
      </c>
      <c r="F7" s="420">
        <v>1026</v>
      </c>
      <c r="G7" s="420">
        <v>2052</v>
      </c>
      <c r="H7" s="420">
        <f>H8+H17+H21</f>
        <v>1317</v>
      </c>
      <c r="I7" s="420">
        <f>I8+I17+I21</f>
        <v>735</v>
      </c>
      <c r="J7" s="419">
        <f>SUM(J8,J17,J21,)</f>
        <v>612</v>
      </c>
      <c r="K7" s="421">
        <f>SUM(K8,K17,K21,)</f>
        <v>864</v>
      </c>
      <c r="L7" s="422">
        <f>SUM(L8,L17,L21,)</f>
        <v>576</v>
      </c>
      <c r="M7" s="423">
        <f>SUM(M8,M17,M21,)</f>
        <v>0</v>
      </c>
      <c r="N7" s="424">
        <v>0</v>
      </c>
      <c r="O7" s="421">
        <v>0</v>
      </c>
      <c r="P7" s="184"/>
    </row>
    <row r="8" spans="2:16" s="187" customFormat="1" ht="18" x14ac:dyDescent="0.35">
      <c r="B8" s="558"/>
      <c r="C8" s="364" t="s">
        <v>277</v>
      </c>
      <c r="D8" s="337" t="s">
        <v>247</v>
      </c>
      <c r="E8" s="425">
        <v>1847</v>
      </c>
      <c r="F8" s="426">
        <v>616</v>
      </c>
      <c r="G8" s="426">
        <v>1231</v>
      </c>
      <c r="H8" s="426">
        <f>H9+H10+H11+H12+H13+H14+H15+H16</f>
        <v>632</v>
      </c>
      <c r="I8" s="426">
        <f>I9+I10+I11+I12+I13+I14+I15+I16</f>
        <v>599</v>
      </c>
      <c r="J8" s="425">
        <f>SUM(J9:J16)</f>
        <v>323</v>
      </c>
      <c r="K8" s="427">
        <f>SUM(K9:K16)</f>
        <v>468</v>
      </c>
      <c r="L8" s="428">
        <f>SUM(L9:L16)</f>
        <v>440</v>
      </c>
      <c r="M8" s="429">
        <f>SUM(M9:M16)</f>
        <v>0</v>
      </c>
      <c r="N8" s="425">
        <v>0</v>
      </c>
      <c r="O8" s="427">
        <v>0</v>
      </c>
      <c r="P8" s="186"/>
    </row>
    <row r="9" spans="2:16" s="189" customFormat="1" ht="18" x14ac:dyDescent="0.35">
      <c r="B9" s="559" t="s">
        <v>105</v>
      </c>
      <c r="C9" s="365" t="s">
        <v>23</v>
      </c>
      <c r="D9" s="338" t="s">
        <v>122</v>
      </c>
      <c r="E9" s="430">
        <v>171</v>
      </c>
      <c r="F9" s="431">
        <v>57</v>
      </c>
      <c r="G9" s="431">
        <v>114</v>
      </c>
      <c r="H9" s="431">
        <v>66</v>
      </c>
      <c r="I9" s="431">
        <v>48</v>
      </c>
      <c r="J9" s="432">
        <v>34</v>
      </c>
      <c r="K9" s="433">
        <v>48</v>
      </c>
      <c r="L9" s="434">
        <v>32</v>
      </c>
      <c r="M9" s="435"/>
      <c r="N9" s="430"/>
      <c r="O9" s="436"/>
      <c r="P9" s="188"/>
    </row>
    <row r="10" spans="2:16" s="189" customFormat="1" ht="18" x14ac:dyDescent="0.35">
      <c r="B10" s="559" t="s">
        <v>106</v>
      </c>
      <c r="C10" s="365" t="s">
        <v>24</v>
      </c>
      <c r="D10" s="338" t="s">
        <v>31</v>
      </c>
      <c r="E10" s="430">
        <v>257</v>
      </c>
      <c r="F10" s="431">
        <v>86</v>
      </c>
      <c r="G10" s="431">
        <v>171</v>
      </c>
      <c r="H10" s="431">
        <v>171</v>
      </c>
      <c r="I10" s="431"/>
      <c r="J10" s="432">
        <v>51</v>
      </c>
      <c r="K10" s="437">
        <v>48</v>
      </c>
      <c r="L10" s="438">
        <v>72</v>
      </c>
      <c r="M10" s="435"/>
      <c r="N10" s="430"/>
      <c r="O10" s="436"/>
      <c r="P10" s="188"/>
    </row>
    <row r="11" spans="2:16" s="189" customFormat="1" ht="18" x14ac:dyDescent="0.35">
      <c r="B11" s="559" t="s">
        <v>107</v>
      </c>
      <c r="C11" s="365" t="s">
        <v>25</v>
      </c>
      <c r="D11" s="338" t="s">
        <v>31</v>
      </c>
      <c r="E11" s="430">
        <v>257</v>
      </c>
      <c r="F11" s="431">
        <v>86</v>
      </c>
      <c r="G11" s="431">
        <v>171</v>
      </c>
      <c r="H11" s="431"/>
      <c r="I11" s="431">
        <v>171</v>
      </c>
      <c r="J11" s="432">
        <v>51</v>
      </c>
      <c r="K11" s="437">
        <v>48</v>
      </c>
      <c r="L11" s="438">
        <v>72</v>
      </c>
      <c r="M11" s="435"/>
      <c r="N11" s="430"/>
      <c r="O11" s="436"/>
      <c r="P11" s="188"/>
    </row>
    <row r="12" spans="2:16" s="189" customFormat="1" ht="18" x14ac:dyDescent="0.35">
      <c r="B12" s="559" t="s">
        <v>108</v>
      </c>
      <c r="C12" s="365" t="s">
        <v>26</v>
      </c>
      <c r="D12" s="338" t="s">
        <v>31</v>
      </c>
      <c r="E12" s="430">
        <v>257</v>
      </c>
      <c r="F12" s="431">
        <v>86</v>
      </c>
      <c r="G12" s="431">
        <v>171</v>
      </c>
      <c r="H12" s="431">
        <v>90</v>
      </c>
      <c r="I12" s="431">
        <v>81</v>
      </c>
      <c r="J12" s="432">
        <v>51</v>
      </c>
      <c r="K12" s="437">
        <v>48</v>
      </c>
      <c r="L12" s="438">
        <v>72</v>
      </c>
      <c r="M12" s="435"/>
      <c r="N12" s="430"/>
      <c r="O12" s="436"/>
      <c r="P12" s="188"/>
    </row>
    <row r="13" spans="2:16" s="189" customFormat="1" ht="18" x14ac:dyDescent="0.35">
      <c r="B13" s="559" t="s">
        <v>109</v>
      </c>
      <c r="C13" s="365" t="s">
        <v>110</v>
      </c>
      <c r="D13" s="338" t="s">
        <v>122</v>
      </c>
      <c r="E13" s="430">
        <v>487</v>
      </c>
      <c r="F13" s="431">
        <v>162</v>
      </c>
      <c r="G13" s="431">
        <v>325</v>
      </c>
      <c r="H13" s="431">
        <v>225</v>
      </c>
      <c r="I13" s="431">
        <v>100</v>
      </c>
      <c r="J13" s="432">
        <v>85</v>
      </c>
      <c r="K13" s="433">
        <v>120</v>
      </c>
      <c r="L13" s="434">
        <v>120</v>
      </c>
      <c r="M13" s="435"/>
      <c r="N13" s="430"/>
      <c r="O13" s="436"/>
      <c r="P13" s="188"/>
    </row>
    <row r="14" spans="2:16" s="189" customFormat="1" ht="18" x14ac:dyDescent="0.35">
      <c r="B14" s="559" t="s">
        <v>111</v>
      </c>
      <c r="C14" s="365" t="s">
        <v>112</v>
      </c>
      <c r="D14" s="338" t="s">
        <v>32</v>
      </c>
      <c r="E14" s="430">
        <v>54</v>
      </c>
      <c r="F14" s="431">
        <v>18</v>
      </c>
      <c r="G14" s="431">
        <v>36</v>
      </c>
      <c r="H14" s="431">
        <v>30</v>
      </c>
      <c r="I14" s="431">
        <v>6</v>
      </c>
      <c r="J14" s="432"/>
      <c r="K14" s="433">
        <v>36</v>
      </c>
      <c r="L14" s="439"/>
      <c r="M14" s="435"/>
      <c r="N14" s="430"/>
      <c r="O14" s="436"/>
      <c r="P14" s="188"/>
    </row>
    <row r="15" spans="2:16" s="189" customFormat="1" ht="18" x14ac:dyDescent="0.35">
      <c r="B15" s="559" t="s">
        <v>113</v>
      </c>
      <c r="C15" s="365" t="s">
        <v>27</v>
      </c>
      <c r="D15" s="338" t="s">
        <v>244</v>
      </c>
      <c r="E15" s="430">
        <v>256</v>
      </c>
      <c r="F15" s="431">
        <v>85</v>
      </c>
      <c r="G15" s="431">
        <v>171</v>
      </c>
      <c r="H15" s="431">
        <v>2</v>
      </c>
      <c r="I15" s="431">
        <v>169</v>
      </c>
      <c r="J15" s="432">
        <v>51</v>
      </c>
      <c r="K15" s="433">
        <v>48</v>
      </c>
      <c r="L15" s="438">
        <v>72</v>
      </c>
      <c r="M15" s="435"/>
      <c r="N15" s="430"/>
      <c r="O15" s="436"/>
      <c r="P15" s="188"/>
    </row>
    <row r="16" spans="2:16" s="189" customFormat="1" ht="28" x14ac:dyDescent="0.35">
      <c r="B16" s="559" t="s">
        <v>114</v>
      </c>
      <c r="C16" s="366" t="s">
        <v>28</v>
      </c>
      <c r="D16" s="338" t="s">
        <v>32</v>
      </c>
      <c r="E16" s="430">
        <v>108</v>
      </c>
      <c r="F16" s="431">
        <v>36</v>
      </c>
      <c r="G16" s="431">
        <v>72</v>
      </c>
      <c r="H16" s="431">
        <v>48</v>
      </c>
      <c r="I16" s="431">
        <v>24</v>
      </c>
      <c r="J16" s="432"/>
      <c r="K16" s="433">
        <v>72</v>
      </c>
      <c r="L16" s="439"/>
      <c r="M16" s="435"/>
      <c r="N16" s="430"/>
      <c r="O16" s="436"/>
      <c r="P16" s="188"/>
    </row>
    <row r="17" spans="2:20" s="189" customFormat="1" ht="39.5" customHeight="1" x14ac:dyDescent="0.35">
      <c r="B17" s="559"/>
      <c r="C17" s="367" t="s">
        <v>278</v>
      </c>
      <c r="D17" s="339" t="s">
        <v>246</v>
      </c>
      <c r="E17" s="440">
        <v>1039</v>
      </c>
      <c r="F17" s="441">
        <v>346</v>
      </c>
      <c r="G17" s="441">
        <v>693</v>
      </c>
      <c r="H17" s="441">
        <v>577</v>
      </c>
      <c r="I17" s="441">
        <v>116</v>
      </c>
      <c r="J17" s="440">
        <f>SUM(J18:J20)</f>
        <v>238</v>
      </c>
      <c r="K17" s="442">
        <f>SUM(K18:K20)</f>
        <v>319</v>
      </c>
      <c r="L17" s="443">
        <f>SUM(L18:L19)</f>
        <v>136</v>
      </c>
      <c r="M17" s="444">
        <f>SUM(M18:M19)</f>
        <v>0</v>
      </c>
      <c r="N17" s="440">
        <v>0</v>
      </c>
      <c r="O17" s="442">
        <v>0</v>
      </c>
      <c r="P17" s="188"/>
    </row>
    <row r="18" spans="2:20" s="189" customFormat="1" ht="18" x14ac:dyDescent="0.35">
      <c r="B18" s="559" t="s">
        <v>115</v>
      </c>
      <c r="C18" s="368" t="s">
        <v>117</v>
      </c>
      <c r="D18" s="338" t="s">
        <v>29</v>
      </c>
      <c r="E18" s="430">
        <v>427</v>
      </c>
      <c r="F18" s="431">
        <v>142</v>
      </c>
      <c r="G18" s="431">
        <v>285</v>
      </c>
      <c r="H18" s="431">
        <v>245</v>
      </c>
      <c r="I18" s="431">
        <v>40</v>
      </c>
      <c r="J18" s="432">
        <v>96</v>
      </c>
      <c r="K18" s="433">
        <v>189</v>
      </c>
      <c r="L18" s="439"/>
      <c r="M18" s="435"/>
      <c r="N18" s="430"/>
      <c r="O18" s="436"/>
      <c r="P18" s="553" t="s">
        <v>118</v>
      </c>
      <c r="Q18" s="553" t="s">
        <v>119</v>
      </c>
      <c r="R18" s="553" t="s">
        <v>129</v>
      </c>
      <c r="S18" s="553">
        <v>285</v>
      </c>
    </row>
    <row r="19" spans="2:20" s="189" customFormat="1" ht="18" x14ac:dyDescent="0.35">
      <c r="B19" s="559" t="s">
        <v>116</v>
      </c>
      <c r="C19" s="365" t="s">
        <v>121</v>
      </c>
      <c r="D19" s="338" t="s">
        <v>122</v>
      </c>
      <c r="E19" s="430">
        <v>495</v>
      </c>
      <c r="F19" s="431">
        <v>165</v>
      </c>
      <c r="G19" s="431">
        <v>330</v>
      </c>
      <c r="H19" s="431">
        <v>290</v>
      </c>
      <c r="I19" s="431">
        <v>40</v>
      </c>
      <c r="J19" s="432">
        <v>114</v>
      </c>
      <c r="K19" s="433">
        <v>80</v>
      </c>
      <c r="L19" s="434">
        <v>136</v>
      </c>
      <c r="M19" s="435"/>
      <c r="N19" s="430"/>
      <c r="O19" s="436"/>
      <c r="P19" s="553" t="s">
        <v>123</v>
      </c>
      <c r="Q19" s="553" t="s">
        <v>124</v>
      </c>
      <c r="R19" s="553" t="s">
        <v>125</v>
      </c>
      <c r="S19" s="553">
        <v>330</v>
      </c>
    </row>
    <row r="20" spans="2:20" s="189" customFormat="1" ht="18" x14ac:dyDescent="0.35">
      <c r="B20" s="559" t="s">
        <v>120</v>
      </c>
      <c r="C20" s="369" t="s">
        <v>30</v>
      </c>
      <c r="D20" s="338" t="s">
        <v>29</v>
      </c>
      <c r="E20" s="445">
        <v>117</v>
      </c>
      <c r="F20" s="446">
        <v>39</v>
      </c>
      <c r="G20" s="446">
        <v>78</v>
      </c>
      <c r="H20" s="431">
        <v>42</v>
      </c>
      <c r="I20" s="431">
        <v>36</v>
      </c>
      <c r="J20" s="432">
        <v>28</v>
      </c>
      <c r="K20" s="433">
        <v>50</v>
      </c>
      <c r="L20" s="439"/>
      <c r="M20" s="435"/>
      <c r="N20" s="430"/>
      <c r="O20" s="436"/>
      <c r="P20" s="188"/>
      <c r="Q20" s="191"/>
      <c r="R20" s="191"/>
      <c r="S20" s="191"/>
      <c r="T20" s="191"/>
    </row>
    <row r="21" spans="2:20" s="194" customFormat="1" ht="28" x14ac:dyDescent="0.35">
      <c r="B21" s="560"/>
      <c r="C21" s="367" t="s">
        <v>279</v>
      </c>
      <c r="D21" s="339" t="s">
        <v>245</v>
      </c>
      <c r="E21" s="440">
        <v>192</v>
      </c>
      <c r="F21" s="441">
        <v>64</v>
      </c>
      <c r="G21" s="441">
        <v>128</v>
      </c>
      <c r="H21" s="447">
        <v>108</v>
      </c>
      <c r="I21" s="447">
        <v>20</v>
      </c>
      <c r="J21" s="440">
        <f>SUM(J22)</f>
        <v>51</v>
      </c>
      <c r="K21" s="442">
        <f>SUM(K22)</f>
        <v>77</v>
      </c>
      <c r="L21" s="443">
        <f>SUM(L22)</f>
        <v>0</v>
      </c>
      <c r="M21" s="444">
        <f>SUM(M22)</f>
        <v>0</v>
      </c>
      <c r="N21" s="440">
        <v>0</v>
      </c>
      <c r="O21" s="442">
        <v>0</v>
      </c>
      <c r="P21" s="193"/>
    </row>
    <row r="22" spans="2:20" s="189" customFormat="1" ht="18.75" customHeight="1" x14ac:dyDescent="0.35">
      <c r="B22" s="559" t="s">
        <v>126</v>
      </c>
      <c r="C22" s="370" t="s">
        <v>127</v>
      </c>
      <c r="D22" s="338" t="s">
        <v>29</v>
      </c>
      <c r="E22" s="430">
        <v>192</v>
      </c>
      <c r="F22" s="431">
        <v>64</v>
      </c>
      <c r="G22" s="431">
        <v>128</v>
      </c>
      <c r="H22" s="431">
        <v>108</v>
      </c>
      <c r="I22" s="431">
        <v>20</v>
      </c>
      <c r="J22" s="430">
        <v>51</v>
      </c>
      <c r="K22" s="433">
        <v>77</v>
      </c>
      <c r="L22" s="439"/>
      <c r="M22" s="435"/>
      <c r="N22" s="430"/>
      <c r="O22" s="436"/>
      <c r="P22" s="188"/>
    </row>
    <row r="23" spans="2:20" s="189" customFormat="1" ht="18.75" customHeight="1" thickBot="1" x14ac:dyDescent="0.4">
      <c r="B23" s="561" t="s">
        <v>128</v>
      </c>
      <c r="C23" s="371" t="s">
        <v>280</v>
      </c>
      <c r="D23" s="340"/>
      <c r="E23" s="448"/>
      <c r="F23" s="449"/>
      <c r="G23" s="449"/>
      <c r="H23" s="450"/>
      <c r="I23" s="450"/>
      <c r="J23" s="451"/>
      <c r="K23" s="452"/>
      <c r="L23" s="453"/>
      <c r="M23" s="454"/>
      <c r="N23" s="448"/>
      <c r="O23" s="455"/>
      <c r="P23" s="188"/>
    </row>
    <row r="24" spans="2:20" s="187" customFormat="1" ht="27" customHeight="1" thickBot="1" x14ac:dyDescent="0.4">
      <c r="B24" s="562" t="s">
        <v>33</v>
      </c>
      <c r="C24" s="372" t="s">
        <v>34</v>
      </c>
      <c r="D24" s="341" t="s">
        <v>199</v>
      </c>
      <c r="E24" s="456">
        <f t="shared" ref="E24:O24" si="0">SUM(E25:E30)</f>
        <v>423</v>
      </c>
      <c r="F24" s="457">
        <f t="shared" si="0"/>
        <v>141</v>
      </c>
      <c r="G24" s="457">
        <f t="shared" si="0"/>
        <v>282</v>
      </c>
      <c r="H24" s="457">
        <f t="shared" si="0"/>
        <v>140</v>
      </c>
      <c r="I24" s="457">
        <f t="shared" si="0"/>
        <v>142</v>
      </c>
      <c r="J24" s="456">
        <f t="shared" si="0"/>
        <v>0</v>
      </c>
      <c r="K24" s="458">
        <f t="shared" si="0"/>
        <v>0</v>
      </c>
      <c r="L24" s="459">
        <f t="shared" si="0"/>
        <v>0</v>
      </c>
      <c r="M24" s="460">
        <f t="shared" si="0"/>
        <v>140</v>
      </c>
      <c r="N24" s="456">
        <f t="shared" si="0"/>
        <v>142</v>
      </c>
      <c r="O24" s="458">
        <f t="shared" si="0"/>
        <v>0</v>
      </c>
      <c r="P24" s="186"/>
    </row>
    <row r="25" spans="2:20" s="189" customFormat="1" ht="24.5" customHeight="1" x14ac:dyDescent="0.35">
      <c r="B25" s="563" t="s">
        <v>35</v>
      </c>
      <c r="C25" s="373" t="s">
        <v>36</v>
      </c>
      <c r="D25" s="342" t="s">
        <v>37</v>
      </c>
      <c r="E25" s="461">
        <v>102</v>
      </c>
      <c r="F25" s="462">
        <v>34</v>
      </c>
      <c r="G25" s="462">
        <v>68</v>
      </c>
      <c r="H25" s="462">
        <v>20</v>
      </c>
      <c r="I25" s="462">
        <v>48</v>
      </c>
      <c r="J25" s="463"/>
      <c r="K25" s="464"/>
      <c r="L25" s="465"/>
      <c r="M25" s="466">
        <v>68</v>
      </c>
      <c r="N25" s="463"/>
      <c r="O25" s="464"/>
      <c r="P25" s="188"/>
    </row>
    <row r="26" spans="2:20" s="189" customFormat="1" ht="18.75" customHeight="1" x14ac:dyDescent="0.35">
      <c r="B26" s="559" t="s">
        <v>38</v>
      </c>
      <c r="C26" s="374" t="s">
        <v>39</v>
      </c>
      <c r="D26" s="338" t="s">
        <v>32</v>
      </c>
      <c r="E26" s="430">
        <v>51</v>
      </c>
      <c r="F26" s="431">
        <v>17</v>
      </c>
      <c r="G26" s="431">
        <v>34</v>
      </c>
      <c r="H26" s="431">
        <v>14</v>
      </c>
      <c r="I26" s="431">
        <v>20</v>
      </c>
      <c r="J26" s="432"/>
      <c r="K26" s="437"/>
      <c r="L26" s="439"/>
      <c r="M26" s="467">
        <v>34</v>
      </c>
      <c r="N26" s="432"/>
      <c r="O26" s="437"/>
      <c r="P26" s="188"/>
    </row>
    <row r="27" spans="2:20" s="189" customFormat="1" ht="26.5" customHeight="1" x14ac:dyDescent="0.35">
      <c r="B27" s="559" t="s">
        <v>40</v>
      </c>
      <c r="C27" s="374" t="s">
        <v>41</v>
      </c>
      <c r="D27" s="338" t="s">
        <v>32</v>
      </c>
      <c r="E27" s="430">
        <v>57</v>
      </c>
      <c r="F27" s="431">
        <v>19</v>
      </c>
      <c r="G27" s="431">
        <v>38</v>
      </c>
      <c r="H27" s="431">
        <v>18</v>
      </c>
      <c r="I27" s="431">
        <v>20</v>
      </c>
      <c r="J27" s="432"/>
      <c r="K27" s="437"/>
      <c r="L27" s="439"/>
      <c r="M27" s="467">
        <v>38</v>
      </c>
      <c r="N27" s="432"/>
      <c r="O27" s="437"/>
      <c r="P27" s="188"/>
    </row>
    <row r="28" spans="2:20" s="189" customFormat="1" ht="28" customHeight="1" x14ac:dyDescent="0.35">
      <c r="B28" s="559" t="s">
        <v>42</v>
      </c>
      <c r="C28" s="374" t="s">
        <v>43</v>
      </c>
      <c r="D28" s="338" t="s">
        <v>32</v>
      </c>
      <c r="E28" s="430">
        <v>57</v>
      </c>
      <c r="F28" s="431">
        <v>19</v>
      </c>
      <c r="G28" s="431">
        <v>38</v>
      </c>
      <c r="H28" s="431">
        <v>28</v>
      </c>
      <c r="I28" s="431">
        <v>10</v>
      </c>
      <c r="J28" s="432"/>
      <c r="K28" s="437"/>
      <c r="L28" s="439"/>
      <c r="M28" s="435"/>
      <c r="N28" s="468">
        <v>38</v>
      </c>
      <c r="O28" s="437"/>
      <c r="P28" s="188"/>
    </row>
    <row r="29" spans="2:20" s="189" customFormat="1" ht="18.75" customHeight="1" x14ac:dyDescent="0.35">
      <c r="B29" s="559" t="s">
        <v>44</v>
      </c>
      <c r="C29" s="374" t="s">
        <v>45</v>
      </c>
      <c r="D29" s="338" t="s">
        <v>32</v>
      </c>
      <c r="E29" s="430">
        <v>54</v>
      </c>
      <c r="F29" s="431">
        <v>18</v>
      </c>
      <c r="G29" s="431">
        <v>36</v>
      </c>
      <c r="H29" s="431">
        <v>20</v>
      </c>
      <c r="I29" s="431">
        <v>16</v>
      </c>
      <c r="J29" s="432"/>
      <c r="K29" s="437"/>
      <c r="L29" s="439"/>
      <c r="M29" s="435"/>
      <c r="N29" s="468">
        <v>36</v>
      </c>
      <c r="O29" s="437"/>
      <c r="P29" s="188"/>
    </row>
    <row r="30" spans="2:20" s="189" customFormat="1" ht="18.75" customHeight="1" thickBot="1" x14ac:dyDescent="0.4">
      <c r="B30" s="561" t="s">
        <v>46</v>
      </c>
      <c r="C30" s="371" t="s">
        <v>47</v>
      </c>
      <c r="D30" s="340" t="s">
        <v>32</v>
      </c>
      <c r="E30" s="448">
        <v>102</v>
      </c>
      <c r="F30" s="449">
        <v>34</v>
      </c>
      <c r="G30" s="449">
        <v>68</v>
      </c>
      <c r="H30" s="449">
        <v>40</v>
      </c>
      <c r="I30" s="449">
        <v>28</v>
      </c>
      <c r="J30" s="469"/>
      <c r="K30" s="470"/>
      <c r="L30" s="471"/>
      <c r="M30" s="472"/>
      <c r="N30" s="473">
        <v>68</v>
      </c>
      <c r="O30" s="470"/>
      <c r="P30" s="188"/>
    </row>
    <row r="31" spans="2:20" s="187" customFormat="1" ht="23.25" customHeight="1" thickBot="1" x14ac:dyDescent="0.4">
      <c r="B31" s="562" t="s">
        <v>48</v>
      </c>
      <c r="C31" s="372" t="s">
        <v>49</v>
      </c>
      <c r="D31" s="341" t="s">
        <v>251</v>
      </c>
      <c r="E31" s="456">
        <f>SUM(E32,E39)</f>
        <v>1981</v>
      </c>
      <c r="F31" s="457">
        <f>SUM(F39,F32,)</f>
        <v>179</v>
      </c>
      <c r="G31" s="457">
        <f>SUM(G32,G39)</f>
        <v>1802</v>
      </c>
      <c r="H31" s="457">
        <f>SUM(H32,,H39,)</f>
        <v>200</v>
      </c>
      <c r="I31" s="457">
        <f>SUM(I39)</f>
        <v>1602</v>
      </c>
      <c r="J31" s="456">
        <f t="shared" ref="J31:O31" si="1">SUM(J32,J39)</f>
        <v>0</v>
      </c>
      <c r="K31" s="458">
        <f t="shared" si="1"/>
        <v>0</v>
      </c>
      <c r="L31" s="459">
        <f t="shared" si="1"/>
        <v>0</v>
      </c>
      <c r="M31" s="460">
        <f t="shared" si="1"/>
        <v>628</v>
      </c>
      <c r="N31" s="456">
        <f t="shared" si="1"/>
        <v>418</v>
      </c>
      <c r="O31" s="458">
        <f t="shared" si="1"/>
        <v>756</v>
      </c>
      <c r="P31" s="186"/>
    </row>
    <row r="32" spans="2:20" s="187" customFormat="1" ht="28" hidden="1" x14ac:dyDescent="0.35">
      <c r="B32" s="558" t="s">
        <v>33</v>
      </c>
      <c r="C32" s="364" t="s">
        <v>50</v>
      </c>
      <c r="D32" s="337"/>
      <c r="E32" s="425">
        <f>SUM(E33:E38)</f>
        <v>0</v>
      </c>
      <c r="F32" s="426">
        <f>SUM(F33:F38)</f>
        <v>0</v>
      </c>
      <c r="G32" s="426">
        <f>SUM(G33:G38)</f>
        <v>0</v>
      </c>
      <c r="H32" s="426">
        <f>SUM(H33:H38)</f>
        <v>0</v>
      </c>
      <c r="I32" s="426">
        <f t="shared" ref="I32:O32" si="2">SUM(I33:I38)</f>
        <v>0</v>
      </c>
      <c r="J32" s="425">
        <f t="shared" si="2"/>
        <v>0</v>
      </c>
      <c r="K32" s="427">
        <f t="shared" si="2"/>
        <v>0</v>
      </c>
      <c r="L32" s="428">
        <f t="shared" si="2"/>
        <v>0</v>
      </c>
      <c r="M32" s="429">
        <f t="shared" si="2"/>
        <v>0</v>
      </c>
      <c r="N32" s="425">
        <f t="shared" si="2"/>
        <v>0</v>
      </c>
      <c r="O32" s="427">
        <f t="shared" si="2"/>
        <v>0</v>
      </c>
      <c r="P32" s="186"/>
    </row>
    <row r="33" spans="2:20" s="187" customFormat="1" ht="18" hidden="1" x14ac:dyDescent="0.35">
      <c r="B33" s="564" t="s">
        <v>35</v>
      </c>
      <c r="C33" s="375"/>
      <c r="D33" s="343"/>
      <c r="E33" s="432"/>
      <c r="F33" s="474"/>
      <c r="G33" s="474"/>
      <c r="H33" s="474"/>
      <c r="I33" s="474"/>
      <c r="J33" s="432"/>
      <c r="K33" s="437"/>
      <c r="L33" s="439"/>
      <c r="M33" s="435"/>
      <c r="N33" s="432"/>
      <c r="O33" s="437"/>
      <c r="P33" s="186"/>
    </row>
    <row r="34" spans="2:20" s="187" customFormat="1" ht="18" hidden="1" x14ac:dyDescent="0.35">
      <c r="B34" s="564" t="s">
        <v>38</v>
      </c>
      <c r="C34" s="375"/>
      <c r="D34" s="343"/>
      <c r="E34" s="432"/>
      <c r="F34" s="474"/>
      <c r="G34" s="474"/>
      <c r="H34" s="474"/>
      <c r="I34" s="474"/>
      <c r="J34" s="432"/>
      <c r="K34" s="437"/>
      <c r="L34" s="439"/>
      <c r="M34" s="435"/>
      <c r="N34" s="432"/>
      <c r="O34" s="437"/>
      <c r="P34" s="186"/>
    </row>
    <row r="35" spans="2:20" s="187" customFormat="1" ht="18" hidden="1" x14ac:dyDescent="0.35">
      <c r="B35" s="564" t="s">
        <v>40</v>
      </c>
      <c r="C35" s="375"/>
      <c r="D35" s="343"/>
      <c r="E35" s="432"/>
      <c r="F35" s="474"/>
      <c r="G35" s="474"/>
      <c r="H35" s="474"/>
      <c r="I35" s="474"/>
      <c r="J35" s="432"/>
      <c r="K35" s="437"/>
      <c r="L35" s="439"/>
      <c r="M35" s="435"/>
      <c r="N35" s="432"/>
      <c r="O35" s="437"/>
      <c r="P35" s="186"/>
    </row>
    <row r="36" spans="2:20" s="187" customFormat="1" ht="18" hidden="1" x14ac:dyDescent="0.35">
      <c r="B36" s="564" t="s">
        <v>42</v>
      </c>
      <c r="C36" s="375"/>
      <c r="D36" s="343"/>
      <c r="E36" s="432"/>
      <c r="F36" s="474"/>
      <c r="G36" s="474"/>
      <c r="H36" s="474"/>
      <c r="I36" s="474"/>
      <c r="J36" s="432"/>
      <c r="K36" s="437"/>
      <c r="L36" s="439"/>
      <c r="M36" s="435"/>
      <c r="N36" s="432"/>
      <c r="O36" s="437"/>
      <c r="P36" s="186"/>
    </row>
    <row r="37" spans="2:20" s="187" customFormat="1" ht="18" hidden="1" x14ac:dyDescent="0.35">
      <c r="B37" s="564" t="s">
        <v>44</v>
      </c>
      <c r="C37" s="375"/>
      <c r="D37" s="343"/>
      <c r="E37" s="432"/>
      <c r="F37" s="474"/>
      <c r="G37" s="474"/>
      <c r="H37" s="474"/>
      <c r="I37" s="474"/>
      <c r="J37" s="432"/>
      <c r="K37" s="437"/>
      <c r="L37" s="439"/>
      <c r="M37" s="475"/>
      <c r="N37" s="432"/>
      <c r="O37" s="437"/>
      <c r="P37" s="186"/>
    </row>
    <row r="38" spans="2:20" s="197" customFormat="1" ht="18" hidden="1" x14ac:dyDescent="0.35">
      <c r="B38" s="565" t="s">
        <v>46</v>
      </c>
      <c r="C38" s="376"/>
      <c r="D38" s="344"/>
      <c r="E38" s="476"/>
      <c r="F38" s="477"/>
      <c r="G38" s="477"/>
      <c r="H38" s="477"/>
      <c r="I38" s="477"/>
      <c r="J38" s="476"/>
      <c r="K38" s="478"/>
      <c r="L38" s="479"/>
      <c r="M38" s="480"/>
      <c r="N38" s="476"/>
      <c r="O38" s="478"/>
      <c r="P38" s="196"/>
    </row>
    <row r="39" spans="2:20" s="187" customFormat="1" ht="24" customHeight="1" thickBot="1" x14ac:dyDescent="0.4">
      <c r="B39" s="566" t="s">
        <v>51</v>
      </c>
      <c r="C39" s="377" t="s">
        <v>52</v>
      </c>
      <c r="D39" s="345" t="s">
        <v>251</v>
      </c>
      <c r="E39" s="481">
        <f>SUM(E40,E44,E48,E52,)</f>
        <v>1981</v>
      </c>
      <c r="F39" s="482">
        <f>SUM(F40,F44,F48,F52,F56,F65,F74,)</f>
        <v>179</v>
      </c>
      <c r="G39" s="482">
        <f>SUM(G40,G44,G48,G52,G56,G65,G74,)</f>
        <v>1802</v>
      </c>
      <c r="H39" s="482">
        <f>SUM(H40,H44,H48,H52,)</f>
        <v>200</v>
      </c>
      <c r="I39" s="482">
        <f>SUM(I40,I44,I48,I52,)</f>
        <v>1602</v>
      </c>
      <c r="J39" s="481">
        <f t="shared" ref="J39:N39" si="3">SUM(J40,J44,J48,J52,J56,J65,J74)</f>
        <v>0</v>
      </c>
      <c r="K39" s="483">
        <f t="shared" si="3"/>
        <v>0</v>
      </c>
      <c r="L39" s="484">
        <f t="shared" si="3"/>
        <v>0</v>
      </c>
      <c r="M39" s="485">
        <f>SUM(M40,M44,)</f>
        <v>628</v>
      </c>
      <c r="N39" s="481">
        <f t="shared" si="3"/>
        <v>418</v>
      </c>
      <c r="O39" s="483">
        <f>SUM(O40,O44,)</f>
        <v>756</v>
      </c>
      <c r="P39" s="186"/>
    </row>
    <row r="40" spans="2:20" s="189" customFormat="1" ht="28.5" customHeight="1" thickBot="1" x14ac:dyDescent="0.4">
      <c r="B40" s="562" t="s">
        <v>53</v>
      </c>
      <c r="C40" s="372" t="s">
        <v>54</v>
      </c>
      <c r="D40" s="341" t="s">
        <v>250</v>
      </c>
      <c r="E40" s="456">
        <f>SUM(E41:E43)</f>
        <v>972</v>
      </c>
      <c r="F40" s="457">
        <f>SUM(F41:F43)</f>
        <v>108</v>
      </c>
      <c r="G40" s="457">
        <f>SUM(G41:G43)</f>
        <v>864</v>
      </c>
      <c r="H40" s="457">
        <f>SUM(H41:H41)</f>
        <v>100</v>
      </c>
      <c r="I40" s="457">
        <f t="shared" ref="I40:O40" si="4">SUM(I41:I43)</f>
        <v>764</v>
      </c>
      <c r="J40" s="456">
        <f t="shared" si="4"/>
        <v>0</v>
      </c>
      <c r="K40" s="458">
        <f t="shared" si="4"/>
        <v>0</v>
      </c>
      <c r="L40" s="459">
        <f t="shared" si="4"/>
        <v>0</v>
      </c>
      <c r="M40" s="460">
        <f>SUM(M41:M43)</f>
        <v>364</v>
      </c>
      <c r="N40" s="456">
        <f t="shared" si="4"/>
        <v>140</v>
      </c>
      <c r="O40" s="486">
        <f t="shared" si="4"/>
        <v>360</v>
      </c>
      <c r="P40" s="188"/>
    </row>
    <row r="41" spans="2:20" s="189" customFormat="1" ht="41.5" customHeight="1" x14ac:dyDescent="0.35">
      <c r="B41" s="563" t="s">
        <v>55</v>
      </c>
      <c r="C41" s="378" t="s">
        <v>56</v>
      </c>
      <c r="D41" s="342" t="s">
        <v>249</v>
      </c>
      <c r="E41" s="461">
        <v>324</v>
      </c>
      <c r="F41" s="462">
        <v>108</v>
      </c>
      <c r="G41" s="462">
        <v>216</v>
      </c>
      <c r="H41" s="462">
        <v>100</v>
      </c>
      <c r="I41" s="462">
        <v>116</v>
      </c>
      <c r="J41" s="463"/>
      <c r="K41" s="464"/>
      <c r="L41" s="465"/>
      <c r="M41" s="466">
        <v>148</v>
      </c>
      <c r="N41" s="487">
        <v>68</v>
      </c>
      <c r="O41" s="464"/>
      <c r="P41" s="188"/>
    </row>
    <row r="42" spans="2:20" s="189" customFormat="1" ht="18" x14ac:dyDescent="0.35">
      <c r="B42" s="559" t="s">
        <v>57</v>
      </c>
      <c r="C42" s="365" t="s">
        <v>58</v>
      </c>
      <c r="D42" s="338" t="s">
        <v>29</v>
      </c>
      <c r="E42" s="430">
        <v>288</v>
      </c>
      <c r="F42" s="431"/>
      <c r="G42" s="431">
        <v>288</v>
      </c>
      <c r="H42" s="431"/>
      <c r="I42" s="431">
        <v>288</v>
      </c>
      <c r="J42" s="432"/>
      <c r="K42" s="437"/>
      <c r="L42" s="439"/>
      <c r="M42" s="435">
        <v>216</v>
      </c>
      <c r="N42" s="468">
        <v>72</v>
      </c>
      <c r="O42" s="437"/>
      <c r="P42" s="188"/>
    </row>
    <row r="43" spans="2:20" s="189" customFormat="1" ht="18.75" customHeight="1" thickBot="1" x14ac:dyDescent="0.4">
      <c r="B43" s="561" t="s">
        <v>59</v>
      </c>
      <c r="C43" s="371" t="s">
        <v>60</v>
      </c>
      <c r="D43" s="340" t="s">
        <v>32</v>
      </c>
      <c r="E43" s="448">
        <v>360</v>
      </c>
      <c r="F43" s="449"/>
      <c r="G43" s="449">
        <v>360</v>
      </c>
      <c r="H43" s="449"/>
      <c r="I43" s="449">
        <v>360</v>
      </c>
      <c r="J43" s="469"/>
      <c r="K43" s="470"/>
      <c r="L43" s="471"/>
      <c r="M43" s="472"/>
      <c r="N43" s="469"/>
      <c r="O43" s="488">
        <v>360</v>
      </c>
      <c r="P43" s="188"/>
    </row>
    <row r="44" spans="2:20" s="189" customFormat="1" ht="42.75" customHeight="1" thickBot="1" x14ac:dyDescent="0.4">
      <c r="B44" s="562" t="s">
        <v>61</v>
      </c>
      <c r="C44" s="372" t="s">
        <v>62</v>
      </c>
      <c r="D44" s="341" t="s">
        <v>250</v>
      </c>
      <c r="E44" s="456">
        <f>SUM(E45:E47)</f>
        <v>1009</v>
      </c>
      <c r="F44" s="457">
        <f>SUM(F45:F47)</f>
        <v>71</v>
      </c>
      <c r="G44" s="457">
        <f>SUM(G45:G47)</f>
        <v>938</v>
      </c>
      <c r="H44" s="457">
        <f>SUM(H45:H47)</f>
        <v>100</v>
      </c>
      <c r="I44" s="457">
        <f t="shared" ref="I44:O44" si="5">SUM(I45:I47)</f>
        <v>838</v>
      </c>
      <c r="J44" s="456">
        <f t="shared" si="5"/>
        <v>0</v>
      </c>
      <c r="K44" s="458">
        <f t="shared" si="5"/>
        <v>0</v>
      </c>
      <c r="L44" s="459">
        <f t="shared" si="5"/>
        <v>0</v>
      </c>
      <c r="M44" s="460">
        <f t="shared" si="5"/>
        <v>264</v>
      </c>
      <c r="N44" s="456">
        <f t="shared" si="5"/>
        <v>278</v>
      </c>
      <c r="O44" s="486">
        <f t="shared" si="5"/>
        <v>396</v>
      </c>
      <c r="P44" s="188"/>
      <c r="T44" s="26"/>
    </row>
    <row r="45" spans="2:20" s="189" customFormat="1" ht="38.25" customHeight="1" x14ac:dyDescent="0.35">
      <c r="B45" s="563" t="s">
        <v>63</v>
      </c>
      <c r="C45" s="379" t="s">
        <v>64</v>
      </c>
      <c r="D45" s="342" t="s">
        <v>249</v>
      </c>
      <c r="E45" s="461">
        <v>253</v>
      </c>
      <c r="F45" s="462">
        <v>71</v>
      </c>
      <c r="G45" s="462">
        <v>182</v>
      </c>
      <c r="H45" s="462">
        <v>100</v>
      </c>
      <c r="I45" s="462">
        <v>82</v>
      </c>
      <c r="J45" s="463"/>
      <c r="K45" s="464"/>
      <c r="L45" s="465"/>
      <c r="M45" s="466">
        <v>120</v>
      </c>
      <c r="N45" s="487">
        <v>62</v>
      </c>
      <c r="O45" s="464"/>
      <c r="P45" s="188"/>
    </row>
    <row r="46" spans="2:20" s="189" customFormat="1" ht="18" x14ac:dyDescent="0.35">
      <c r="B46" s="559" t="s">
        <v>65</v>
      </c>
      <c r="C46" s="365" t="s">
        <v>58</v>
      </c>
      <c r="D46" s="338" t="s">
        <v>29</v>
      </c>
      <c r="E46" s="430">
        <v>360</v>
      </c>
      <c r="F46" s="431"/>
      <c r="G46" s="431">
        <v>360</v>
      </c>
      <c r="H46" s="431"/>
      <c r="I46" s="431">
        <v>360</v>
      </c>
      <c r="J46" s="432"/>
      <c r="K46" s="437"/>
      <c r="L46" s="439"/>
      <c r="M46" s="435">
        <v>144</v>
      </c>
      <c r="N46" s="468">
        <v>216</v>
      </c>
      <c r="O46" s="437"/>
      <c r="P46" s="188"/>
    </row>
    <row r="47" spans="2:20" s="189" customFormat="1" ht="18.5" thickBot="1" x14ac:dyDescent="0.4">
      <c r="B47" s="567" t="s">
        <v>66</v>
      </c>
      <c r="C47" s="380" t="s">
        <v>60</v>
      </c>
      <c r="D47" s="346" t="s">
        <v>32</v>
      </c>
      <c r="E47" s="489">
        <v>396</v>
      </c>
      <c r="F47" s="490"/>
      <c r="G47" s="490">
        <v>396</v>
      </c>
      <c r="H47" s="490"/>
      <c r="I47" s="490">
        <v>396</v>
      </c>
      <c r="J47" s="491"/>
      <c r="K47" s="492"/>
      <c r="L47" s="493"/>
      <c r="M47" s="494"/>
      <c r="N47" s="491"/>
      <c r="O47" s="495">
        <v>396</v>
      </c>
      <c r="P47" s="188"/>
    </row>
    <row r="48" spans="2:20" s="189" customFormat="1" ht="18.5" hidden="1" thickBot="1" x14ac:dyDescent="0.4">
      <c r="B48" s="568" t="s">
        <v>67</v>
      </c>
      <c r="C48" s="381"/>
      <c r="D48" s="347"/>
      <c r="E48" s="496">
        <f>SUM(E49:E51)</f>
        <v>0</v>
      </c>
      <c r="F48" s="496">
        <f>SUM(F49:F51)</f>
        <v>0</v>
      </c>
      <c r="G48" s="496">
        <f>SUM(G49:G51)</f>
        <v>0</v>
      </c>
      <c r="H48" s="496">
        <f>SUM(H49)</f>
        <v>0</v>
      </c>
      <c r="I48" s="496">
        <f t="shared" ref="I48:O48" si="6">SUM(I49:I51)</f>
        <v>0</v>
      </c>
      <c r="J48" s="497">
        <f t="shared" si="6"/>
        <v>0</v>
      </c>
      <c r="K48" s="498">
        <f t="shared" si="6"/>
        <v>0</v>
      </c>
      <c r="L48" s="499">
        <f t="shared" si="6"/>
        <v>0</v>
      </c>
      <c r="M48" s="500">
        <f t="shared" si="6"/>
        <v>0</v>
      </c>
      <c r="N48" s="497">
        <f t="shared" si="6"/>
        <v>0</v>
      </c>
      <c r="O48" s="498">
        <f t="shared" si="6"/>
        <v>0</v>
      </c>
      <c r="P48" s="188"/>
    </row>
    <row r="49" spans="2:18" s="189" customFormat="1" ht="18.5" hidden="1" thickBot="1" x14ac:dyDescent="0.4">
      <c r="B49" s="569" t="s">
        <v>68</v>
      </c>
      <c r="C49" s="382"/>
      <c r="D49" s="348"/>
      <c r="E49" s="431"/>
      <c r="F49" s="431"/>
      <c r="G49" s="431"/>
      <c r="H49" s="431"/>
      <c r="I49" s="431"/>
      <c r="J49" s="430"/>
      <c r="K49" s="436"/>
      <c r="L49" s="501"/>
      <c r="M49" s="502"/>
      <c r="N49" s="430"/>
      <c r="O49" s="436"/>
      <c r="P49" s="188"/>
    </row>
    <row r="50" spans="2:18" s="189" customFormat="1" ht="18.5" hidden="1" thickBot="1" x14ac:dyDescent="0.4">
      <c r="B50" s="569" t="s">
        <v>69</v>
      </c>
      <c r="C50" s="366" t="s">
        <v>58</v>
      </c>
      <c r="D50" s="348"/>
      <c r="E50" s="431"/>
      <c r="F50" s="431"/>
      <c r="G50" s="431"/>
      <c r="H50" s="431"/>
      <c r="I50" s="431"/>
      <c r="J50" s="430"/>
      <c r="K50" s="436"/>
      <c r="L50" s="501"/>
      <c r="M50" s="502"/>
      <c r="N50" s="430"/>
      <c r="O50" s="436"/>
      <c r="P50" s="188"/>
    </row>
    <row r="51" spans="2:18" s="189" customFormat="1" ht="18.5" hidden="1" thickBot="1" x14ac:dyDescent="0.4">
      <c r="B51" s="569" t="s">
        <v>70</v>
      </c>
      <c r="C51" s="366" t="s">
        <v>60</v>
      </c>
      <c r="D51" s="348"/>
      <c r="E51" s="431"/>
      <c r="F51" s="431"/>
      <c r="G51" s="431"/>
      <c r="H51" s="431"/>
      <c r="I51" s="431"/>
      <c r="J51" s="430"/>
      <c r="K51" s="436"/>
      <c r="L51" s="501"/>
      <c r="M51" s="502"/>
      <c r="N51" s="430"/>
      <c r="O51" s="436"/>
      <c r="P51" s="188"/>
    </row>
    <row r="52" spans="2:18" s="189" customFormat="1" ht="18.5" hidden="1" thickBot="1" x14ac:dyDescent="0.4">
      <c r="B52" s="570" t="s">
        <v>71</v>
      </c>
      <c r="C52" s="383"/>
      <c r="D52" s="349"/>
      <c r="E52" s="503">
        <f>SUM(E53:E55)</f>
        <v>0</v>
      </c>
      <c r="F52" s="503">
        <f>SUM(F53:F55)</f>
        <v>0</v>
      </c>
      <c r="G52" s="503">
        <f>SUM(G53:G55)</f>
        <v>0</v>
      </c>
      <c r="H52" s="503">
        <f>SUM(H53)</f>
        <v>0</v>
      </c>
      <c r="I52" s="503">
        <f>SUM(I53:I55)</f>
        <v>0</v>
      </c>
      <c r="J52" s="504">
        <f t="shared" ref="J52:O52" si="7">SUM(J53:J55)</f>
        <v>0</v>
      </c>
      <c r="K52" s="505">
        <f t="shared" si="7"/>
        <v>0</v>
      </c>
      <c r="L52" s="506">
        <f t="shared" si="7"/>
        <v>0</v>
      </c>
      <c r="M52" s="507">
        <f t="shared" si="7"/>
        <v>0</v>
      </c>
      <c r="N52" s="504">
        <f t="shared" si="7"/>
        <v>0</v>
      </c>
      <c r="O52" s="505">
        <f t="shared" si="7"/>
        <v>0</v>
      </c>
      <c r="P52" s="188"/>
    </row>
    <row r="53" spans="2:18" s="189" customFormat="1" ht="18.5" hidden="1" thickBot="1" x14ac:dyDescent="0.4">
      <c r="B53" s="569" t="s">
        <v>72</v>
      </c>
      <c r="C53" s="382"/>
      <c r="D53" s="348"/>
      <c r="E53" s="431"/>
      <c r="F53" s="431"/>
      <c r="G53" s="431"/>
      <c r="H53" s="431"/>
      <c r="I53" s="431"/>
      <c r="J53" s="430"/>
      <c r="K53" s="436"/>
      <c r="L53" s="501"/>
      <c r="M53" s="502"/>
      <c r="N53" s="430"/>
      <c r="O53" s="436"/>
      <c r="P53" s="188"/>
    </row>
    <row r="54" spans="2:18" s="189" customFormat="1" ht="18.5" hidden="1" thickBot="1" x14ac:dyDescent="0.4">
      <c r="B54" s="569"/>
      <c r="C54" s="366"/>
      <c r="D54" s="348"/>
      <c r="E54" s="431"/>
      <c r="F54" s="431"/>
      <c r="G54" s="431"/>
      <c r="H54" s="431"/>
      <c r="I54" s="431"/>
      <c r="J54" s="430"/>
      <c r="K54" s="436"/>
      <c r="L54" s="501"/>
      <c r="M54" s="502"/>
      <c r="N54" s="430"/>
      <c r="O54" s="436"/>
      <c r="P54" s="188"/>
      <c r="R54" s="189" t="s">
        <v>21</v>
      </c>
    </row>
    <row r="55" spans="2:18" s="189" customFormat="1" ht="18.5" hidden="1" thickBot="1" x14ac:dyDescent="0.4">
      <c r="B55" s="569"/>
      <c r="C55" s="366"/>
      <c r="D55" s="348"/>
      <c r="E55" s="431"/>
      <c r="F55" s="431"/>
      <c r="G55" s="431"/>
      <c r="H55" s="431"/>
      <c r="I55" s="431"/>
      <c r="J55" s="430"/>
      <c r="K55" s="436"/>
      <c r="L55" s="501"/>
      <c r="M55" s="502"/>
      <c r="N55" s="430"/>
      <c r="O55" s="436"/>
      <c r="P55" s="188"/>
    </row>
    <row r="56" spans="2:18" s="194" customFormat="1" ht="18" hidden="1" thickBot="1" x14ac:dyDescent="0.4">
      <c r="B56" s="570" t="s">
        <v>73</v>
      </c>
      <c r="C56" s="383"/>
      <c r="D56" s="349" t="s">
        <v>74</v>
      </c>
      <c r="E56" s="503">
        <f>SUM(E57:E64)</f>
        <v>0</v>
      </c>
      <c r="F56" s="503">
        <f t="shared" ref="F56:O56" si="8">SUM(F57:F64)</f>
        <v>0</v>
      </c>
      <c r="G56" s="503">
        <f t="shared" si="8"/>
        <v>0</v>
      </c>
      <c r="H56" s="503"/>
      <c r="I56" s="503">
        <f t="shared" si="8"/>
        <v>0</v>
      </c>
      <c r="J56" s="504">
        <f t="shared" si="8"/>
        <v>0</v>
      </c>
      <c r="K56" s="505">
        <f t="shared" si="8"/>
        <v>0</v>
      </c>
      <c r="L56" s="506">
        <f t="shared" si="8"/>
        <v>0</v>
      </c>
      <c r="M56" s="507">
        <f t="shared" si="8"/>
        <v>0</v>
      </c>
      <c r="N56" s="504">
        <f t="shared" si="8"/>
        <v>0</v>
      </c>
      <c r="O56" s="505">
        <f t="shared" si="8"/>
        <v>0</v>
      </c>
      <c r="P56" s="193"/>
    </row>
    <row r="57" spans="2:18" s="189" customFormat="1" ht="18.5" hidden="1" thickBot="1" x14ac:dyDescent="0.4">
      <c r="B57" s="569" t="s">
        <v>75</v>
      </c>
      <c r="C57" s="366"/>
      <c r="D57" s="348"/>
      <c r="E57" s="431"/>
      <c r="F57" s="431"/>
      <c r="G57" s="431"/>
      <c r="H57" s="431"/>
      <c r="I57" s="431"/>
      <c r="J57" s="430"/>
      <c r="K57" s="436"/>
      <c r="L57" s="501"/>
      <c r="M57" s="502"/>
      <c r="N57" s="430"/>
      <c r="O57" s="436"/>
      <c r="P57" s="188"/>
    </row>
    <row r="58" spans="2:18" s="189" customFormat="1" ht="18.5" hidden="1" thickBot="1" x14ac:dyDescent="0.4">
      <c r="B58" s="569" t="s">
        <v>76</v>
      </c>
      <c r="C58" s="366"/>
      <c r="D58" s="348"/>
      <c r="E58" s="431"/>
      <c r="F58" s="431"/>
      <c r="G58" s="431"/>
      <c r="H58" s="431"/>
      <c r="I58" s="431"/>
      <c r="J58" s="430"/>
      <c r="K58" s="436"/>
      <c r="L58" s="501"/>
      <c r="M58" s="502"/>
      <c r="N58" s="430"/>
      <c r="O58" s="436"/>
      <c r="P58" s="188"/>
    </row>
    <row r="59" spans="2:18" s="189" customFormat="1" ht="18.5" hidden="1" thickBot="1" x14ac:dyDescent="0.4">
      <c r="B59" s="569"/>
      <c r="C59" s="366"/>
      <c r="D59" s="348"/>
      <c r="E59" s="431"/>
      <c r="F59" s="431"/>
      <c r="G59" s="431"/>
      <c r="H59" s="431"/>
      <c r="I59" s="431"/>
      <c r="J59" s="430"/>
      <c r="K59" s="436"/>
      <c r="L59" s="501"/>
      <c r="M59" s="502"/>
      <c r="N59" s="430"/>
      <c r="O59" s="436"/>
      <c r="P59" s="188"/>
    </row>
    <row r="60" spans="2:18" s="189" customFormat="1" ht="18.5" hidden="1" thickBot="1" x14ac:dyDescent="0.4">
      <c r="B60" s="569"/>
      <c r="C60" s="366"/>
      <c r="D60" s="348"/>
      <c r="E60" s="431"/>
      <c r="F60" s="431"/>
      <c r="G60" s="431"/>
      <c r="H60" s="431"/>
      <c r="I60" s="431"/>
      <c r="J60" s="430"/>
      <c r="K60" s="436"/>
      <c r="L60" s="501"/>
      <c r="M60" s="502"/>
      <c r="N60" s="430"/>
      <c r="O60" s="436"/>
      <c r="P60" s="188"/>
    </row>
    <row r="61" spans="2:18" s="189" customFormat="1" ht="18.5" hidden="1" thickBot="1" x14ac:dyDescent="0.4">
      <c r="B61" s="569"/>
      <c r="C61" s="366"/>
      <c r="D61" s="348"/>
      <c r="E61" s="431"/>
      <c r="F61" s="431"/>
      <c r="G61" s="431"/>
      <c r="H61" s="431"/>
      <c r="I61" s="431"/>
      <c r="J61" s="430"/>
      <c r="K61" s="436"/>
      <c r="L61" s="501"/>
      <c r="M61" s="502"/>
      <c r="N61" s="430"/>
      <c r="O61" s="436"/>
      <c r="P61" s="188"/>
    </row>
    <row r="62" spans="2:18" s="189" customFormat="1" ht="18.5" hidden="1" thickBot="1" x14ac:dyDescent="0.4">
      <c r="B62" s="569"/>
      <c r="C62" s="366"/>
      <c r="D62" s="348"/>
      <c r="E62" s="431"/>
      <c r="F62" s="431"/>
      <c r="G62" s="431"/>
      <c r="H62" s="431"/>
      <c r="I62" s="431"/>
      <c r="J62" s="430"/>
      <c r="K62" s="436"/>
      <c r="L62" s="501"/>
      <c r="M62" s="502"/>
      <c r="N62" s="430"/>
      <c r="O62" s="436"/>
      <c r="P62" s="188"/>
    </row>
    <row r="63" spans="2:18" s="199" customFormat="1" ht="18.5" hidden="1" thickBot="1" x14ac:dyDescent="0.4">
      <c r="B63" s="571" t="s">
        <v>77</v>
      </c>
      <c r="C63" s="384"/>
      <c r="D63" s="350"/>
      <c r="E63" s="508"/>
      <c r="F63" s="509"/>
      <c r="G63" s="508"/>
      <c r="H63" s="508"/>
      <c r="I63" s="509"/>
      <c r="J63" s="510"/>
      <c r="K63" s="511"/>
      <c r="L63" s="512"/>
      <c r="M63" s="513"/>
      <c r="N63" s="510"/>
      <c r="O63" s="511"/>
      <c r="P63" s="198"/>
    </row>
    <row r="64" spans="2:18" s="199" customFormat="1" ht="18.5" hidden="1" thickBot="1" x14ac:dyDescent="0.4">
      <c r="B64" s="571" t="s">
        <v>78</v>
      </c>
      <c r="C64" s="384"/>
      <c r="D64" s="350"/>
      <c r="E64" s="508"/>
      <c r="F64" s="509"/>
      <c r="G64" s="508"/>
      <c r="H64" s="508"/>
      <c r="I64" s="509"/>
      <c r="J64" s="510"/>
      <c r="K64" s="511"/>
      <c r="L64" s="512"/>
      <c r="M64" s="513"/>
      <c r="N64" s="510"/>
      <c r="O64" s="511"/>
      <c r="P64" s="198"/>
    </row>
    <row r="65" spans="2:16" s="189" customFormat="1" ht="18.5" hidden="1" thickBot="1" x14ac:dyDescent="0.4">
      <c r="B65" s="570" t="s">
        <v>79</v>
      </c>
      <c r="C65" s="383"/>
      <c r="D65" s="349" t="s">
        <v>74</v>
      </c>
      <c r="E65" s="503">
        <f>SUM(E66:E73)</f>
        <v>0</v>
      </c>
      <c r="F65" s="503">
        <f t="shared" ref="F65:O65" si="9">SUM(F66:F73)</f>
        <v>0</v>
      </c>
      <c r="G65" s="503">
        <f t="shared" si="9"/>
        <v>0</v>
      </c>
      <c r="H65" s="503"/>
      <c r="I65" s="503">
        <f t="shared" si="9"/>
        <v>0</v>
      </c>
      <c r="J65" s="504">
        <f t="shared" si="9"/>
        <v>0</v>
      </c>
      <c r="K65" s="505">
        <f t="shared" si="9"/>
        <v>0</v>
      </c>
      <c r="L65" s="506">
        <f t="shared" si="9"/>
        <v>0</v>
      </c>
      <c r="M65" s="507">
        <f t="shared" si="9"/>
        <v>0</v>
      </c>
      <c r="N65" s="504">
        <f t="shared" si="9"/>
        <v>0</v>
      </c>
      <c r="O65" s="505">
        <f t="shared" si="9"/>
        <v>0</v>
      </c>
      <c r="P65" s="188"/>
    </row>
    <row r="66" spans="2:16" s="189" customFormat="1" ht="18.5" hidden="1" thickBot="1" x14ac:dyDescent="0.4">
      <c r="B66" s="569" t="s">
        <v>80</v>
      </c>
      <c r="C66" s="366"/>
      <c r="D66" s="348"/>
      <c r="E66" s="431"/>
      <c r="F66" s="431"/>
      <c r="G66" s="431"/>
      <c r="H66" s="431"/>
      <c r="I66" s="431"/>
      <c r="J66" s="430"/>
      <c r="K66" s="436"/>
      <c r="L66" s="501"/>
      <c r="M66" s="502"/>
      <c r="N66" s="430"/>
      <c r="O66" s="436"/>
      <c r="P66" s="188"/>
    </row>
    <row r="67" spans="2:16" s="189" customFormat="1" ht="18.5" hidden="1" thickBot="1" x14ac:dyDescent="0.4">
      <c r="B67" s="569"/>
      <c r="C67" s="366"/>
      <c r="D67" s="348"/>
      <c r="E67" s="431"/>
      <c r="F67" s="431"/>
      <c r="G67" s="431"/>
      <c r="H67" s="431"/>
      <c r="I67" s="431"/>
      <c r="J67" s="430"/>
      <c r="K67" s="436"/>
      <c r="L67" s="501"/>
      <c r="M67" s="502"/>
      <c r="N67" s="430"/>
      <c r="O67" s="436"/>
      <c r="P67" s="188"/>
    </row>
    <row r="68" spans="2:16" s="189" customFormat="1" ht="18.5" hidden="1" thickBot="1" x14ac:dyDescent="0.4">
      <c r="B68" s="569"/>
      <c r="C68" s="366"/>
      <c r="D68" s="348"/>
      <c r="E68" s="431"/>
      <c r="F68" s="431"/>
      <c r="G68" s="431"/>
      <c r="H68" s="431"/>
      <c r="I68" s="431"/>
      <c r="J68" s="430"/>
      <c r="K68" s="436"/>
      <c r="L68" s="501"/>
      <c r="M68" s="502"/>
      <c r="N68" s="430"/>
      <c r="O68" s="436"/>
      <c r="P68" s="188"/>
    </row>
    <row r="69" spans="2:16" s="189" customFormat="1" ht="18.5" hidden="1" thickBot="1" x14ac:dyDescent="0.4">
      <c r="B69" s="569"/>
      <c r="C69" s="366"/>
      <c r="D69" s="348"/>
      <c r="E69" s="431"/>
      <c r="F69" s="431"/>
      <c r="G69" s="431"/>
      <c r="H69" s="431"/>
      <c r="I69" s="431"/>
      <c r="J69" s="430"/>
      <c r="K69" s="436"/>
      <c r="L69" s="501"/>
      <c r="M69" s="502"/>
      <c r="N69" s="430"/>
      <c r="O69" s="436"/>
      <c r="P69" s="188"/>
    </row>
    <row r="70" spans="2:16" s="189" customFormat="1" ht="18.5" hidden="1" thickBot="1" x14ac:dyDescent="0.4">
      <c r="B70" s="569"/>
      <c r="C70" s="366"/>
      <c r="D70" s="348"/>
      <c r="E70" s="431"/>
      <c r="F70" s="431"/>
      <c r="G70" s="431"/>
      <c r="H70" s="431"/>
      <c r="I70" s="431"/>
      <c r="J70" s="430"/>
      <c r="K70" s="436"/>
      <c r="L70" s="501"/>
      <c r="M70" s="502"/>
      <c r="N70" s="430"/>
      <c r="O70" s="436"/>
      <c r="P70" s="188"/>
    </row>
    <row r="71" spans="2:16" s="189" customFormat="1" ht="18.5" hidden="1" thickBot="1" x14ac:dyDescent="0.4">
      <c r="B71" s="569"/>
      <c r="C71" s="366"/>
      <c r="D71" s="348"/>
      <c r="E71" s="431"/>
      <c r="F71" s="431"/>
      <c r="G71" s="431"/>
      <c r="H71" s="431"/>
      <c r="I71" s="431"/>
      <c r="J71" s="430"/>
      <c r="K71" s="436"/>
      <c r="L71" s="501"/>
      <c r="M71" s="502"/>
      <c r="N71" s="430"/>
      <c r="O71" s="436"/>
      <c r="P71" s="188"/>
    </row>
    <row r="72" spans="2:16" s="199" customFormat="1" ht="18.5" hidden="1" thickBot="1" x14ac:dyDescent="0.4">
      <c r="B72" s="571" t="s">
        <v>81</v>
      </c>
      <c r="C72" s="384"/>
      <c r="D72" s="350"/>
      <c r="E72" s="508"/>
      <c r="F72" s="509"/>
      <c r="G72" s="508"/>
      <c r="H72" s="508"/>
      <c r="I72" s="509"/>
      <c r="J72" s="510"/>
      <c r="K72" s="511"/>
      <c r="L72" s="512"/>
      <c r="M72" s="513"/>
      <c r="N72" s="510"/>
      <c r="O72" s="511"/>
      <c r="P72" s="198"/>
    </row>
    <row r="73" spans="2:16" s="199" customFormat="1" ht="18.5" hidden="1" thickBot="1" x14ac:dyDescent="0.4">
      <c r="B73" s="571" t="s">
        <v>82</v>
      </c>
      <c r="C73" s="384"/>
      <c r="D73" s="350"/>
      <c r="E73" s="508"/>
      <c r="F73" s="509"/>
      <c r="G73" s="508"/>
      <c r="H73" s="508"/>
      <c r="I73" s="509"/>
      <c r="J73" s="510"/>
      <c r="K73" s="511"/>
      <c r="L73" s="512"/>
      <c r="M73" s="513"/>
      <c r="N73" s="510"/>
      <c r="O73" s="511"/>
      <c r="P73" s="198"/>
    </row>
    <row r="74" spans="2:16" s="189" customFormat="1" ht="18.5" hidden="1" thickBot="1" x14ac:dyDescent="0.4">
      <c r="B74" s="570" t="s">
        <v>83</v>
      </c>
      <c r="C74" s="383"/>
      <c r="D74" s="349" t="s">
        <v>74</v>
      </c>
      <c r="E74" s="503">
        <f>SUM(E75:E81)</f>
        <v>0</v>
      </c>
      <c r="F74" s="503">
        <f t="shared" ref="F74:O74" si="10">SUM(F75:F81)</f>
        <v>0</v>
      </c>
      <c r="G74" s="503">
        <f t="shared" si="10"/>
        <v>0</v>
      </c>
      <c r="H74" s="503"/>
      <c r="I74" s="503">
        <f t="shared" si="10"/>
        <v>0</v>
      </c>
      <c r="J74" s="504">
        <f t="shared" si="10"/>
        <v>0</v>
      </c>
      <c r="K74" s="505">
        <f t="shared" si="10"/>
        <v>0</v>
      </c>
      <c r="L74" s="506">
        <f t="shared" si="10"/>
        <v>0</v>
      </c>
      <c r="M74" s="507">
        <f t="shared" si="10"/>
        <v>0</v>
      </c>
      <c r="N74" s="504">
        <f t="shared" si="10"/>
        <v>0</v>
      </c>
      <c r="O74" s="505">
        <f t="shared" si="10"/>
        <v>0</v>
      </c>
      <c r="P74" s="188"/>
    </row>
    <row r="75" spans="2:16" s="189" customFormat="1" ht="18.5" hidden="1" thickBot="1" x14ac:dyDescent="0.4">
      <c r="B75" s="569" t="s">
        <v>84</v>
      </c>
      <c r="C75" s="366"/>
      <c r="D75" s="348"/>
      <c r="E75" s="431"/>
      <c r="F75" s="431"/>
      <c r="G75" s="431"/>
      <c r="H75" s="431"/>
      <c r="I75" s="431"/>
      <c r="J75" s="430"/>
      <c r="K75" s="436"/>
      <c r="L75" s="501"/>
      <c r="M75" s="502"/>
      <c r="N75" s="430"/>
      <c r="O75" s="436"/>
      <c r="P75" s="188"/>
    </row>
    <row r="76" spans="2:16" s="189" customFormat="1" ht="18.5" hidden="1" thickBot="1" x14ac:dyDescent="0.4">
      <c r="B76" s="569"/>
      <c r="C76" s="366"/>
      <c r="D76" s="348"/>
      <c r="E76" s="431"/>
      <c r="F76" s="431"/>
      <c r="G76" s="431"/>
      <c r="H76" s="431"/>
      <c r="I76" s="431"/>
      <c r="J76" s="430"/>
      <c r="K76" s="436"/>
      <c r="L76" s="501"/>
      <c r="M76" s="502"/>
      <c r="N76" s="430"/>
      <c r="O76" s="436"/>
      <c r="P76" s="188"/>
    </row>
    <row r="77" spans="2:16" s="189" customFormat="1" ht="18.5" hidden="1" thickBot="1" x14ac:dyDescent="0.4">
      <c r="B77" s="569"/>
      <c r="C77" s="366"/>
      <c r="D77" s="348"/>
      <c r="E77" s="431"/>
      <c r="F77" s="431"/>
      <c r="G77" s="431"/>
      <c r="H77" s="431"/>
      <c r="I77" s="431"/>
      <c r="J77" s="430"/>
      <c r="K77" s="436"/>
      <c r="L77" s="501"/>
      <c r="M77" s="502"/>
      <c r="N77" s="430"/>
      <c r="O77" s="436"/>
      <c r="P77" s="188"/>
    </row>
    <row r="78" spans="2:16" s="189" customFormat="1" ht="18.5" hidden="1" thickBot="1" x14ac:dyDescent="0.4">
      <c r="B78" s="569"/>
      <c r="C78" s="366"/>
      <c r="D78" s="348"/>
      <c r="E78" s="431"/>
      <c r="F78" s="431"/>
      <c r="G78" s="431"/>
      <c r="H78" s="431"/>
      <c r="I78" s="431"/>
      <c r="J78" s="430"/>
      <c r="K78" s="436"/>
      <c r="L78" s="501"/>
      <c r="M78" s="502"/>
      <c r="N78" s="430"/>
      <c r="O78" s="436"/>
      <c r="P78" s="188"/>
    </row>
    <row r="79" spans="2:16" s="189" customFormat="1" ht="18.5" hidden="1" thickBot="1" x14ac:dyDescent="0.4">
      <c r="B79" s="569"/>
      <c r="C79" s="366"/>
      <c r="D79" s="348"/>
      <c r="E79" s="431"/>
      <c r="F79" s="431"/>
      <c r="G79" s="431"/>
      <c r="H79" s="431"/>
      <c r="I79" s="431"/>
      <c r="J79" s="430"/>
      <c r="K79" s="436"/>
      <c r="L79" s="501"/>
      <c r="M79" s="502"/>
      <c r="N79" s="430"/>
      <c r="O79" s="436"/>
      <c r="P79" s="188"/>
    </row>
    <row r="80" spans="2:16" s="199" customFormat="1" ht="18.5" hidden="1" thickBot="1" x14ac:dyDescent="0.4">
      <c r="B80" s="571" t="s">
        <v>85</v>
      </c>
      <c r="C80" s="384"/>
      <c r="D80" s="350"/>
      <c r="E80" s="509"/>
      <c r="F80" s="509"/>
      <c r="G80" s="509"/>
      <c r="H80" s="509"/>
      <c r="I80" s="509"/>
      <c r="J80" s="510"/>
      <c r="K80" s="511"/>
      <c r="L80" s="512"/>
      <c r="M80" s="513"/>
      <c r="N80" s="510"/>
      <c r="O80" s="511"/>
      <c r="P80" s="198"/>
    </row>
    <row r="81" spans="2:20" s="199" customFormat="1" ht="18.5" hidden="1" thickBot="1" x14ac:dyDescent="0.4">
      <c r="B81" s="571" t="s">
        <v>86</v>
      </c>
      <c r="C81" s="384"/>
      <c r="D81" s="350"/>
      <c r="E81" s="509"/>
      <c r="F81" s="509"/>
      <c r="G81" s="509"/>
      <c r="H81" s="509"/>
      <c r="I81" s="509"/>
      <c r="J81" s="510"/>
      <c r="K81" s="511"/>
      <c r="L81" s="512"/>
      <c r="M81" s="513"/>
      <c r="N81" s="510"/>
      <c r="O81" s="511"/>
      <c r="P81" s="198"/>
    </row>
    <row r="82" spans="2:20" s="189" customFormat="1" ht="18.5" hidden="1" thickBot="1" x14ac:dyDescent="0.4">
      <c r="B82" s="572"/>
      <c r="C82" s="385"/>
      <c r="D82" s="351"/>
      <c r="E82" s="449"/>
      <c r="F82" s="449"/>
      <c r="G82" s="449"/>
      <c r="H82" s="449"/>
      <c r="I82" s="449"/>
      <c r="J82" s="448"/>
      <c r="K82" s="455"/>
      <c r="L82" s="453"/>
      <c r="M82" s="454"/>
      <c r="N82" s="448"/>
      <c r="O82" s="455"/>
      <c r="P82" s="188"/>
    </row>
    <row r="83" spans="2:20" s="194" customFormat="1" ht="18" thickBot="1" x14ac:dyDescent="0.4">
      <c r="B83" s="562" t="s">
        <v>87</v>
      </c>
      <c r="C83" s="386" t="s">
        <v>27</v>
      </c>
      <c r="D83" s="341" t="s">
        <v>29</v>
      </c>
      <c r="E83" s="459">
        <v>80</v>
      </c>
      <c r="F83" s="457">
        <v>40</v>
      </c>
      <c r="G83" s="457">
        <v>40</v>
      </c>
      <c r="H83" s="457"/>
      <c r="I83" s="457">
        <v>40</v>
      </c>
      <c r="J83" s="456"/>
      <c r="K83" s="458"/>
      <c r="L83" s="459"/>
      <c r="M83" s="460">
        <v>24</v>
      </c>
      <c r="N83" s="514">
        <v>16</v>
      </c>
      <c r="O83" s="458"/>
      <c r="P83" s="193"/>
    </row>
    <row r="84" spans="2:20" s="185" customFormat="1" ht="18" thickBot="1" x14ac:dyDescent="0.4">
      <c r="B84" s="573" t="s">
        <v>200</v>
      </c>
      <c r="C84" s="387"/>
      <c r="D84" s="352" t="s">
        <v>252</v>
      </c>
      <c r="E84" s="515"/>
      <c r="F84" s="516"/>
      <c r="G84" s="516"/>
      <c r="H84" s="516"/>
      <c r="I84" s="516"/>
      <c r="J84" s="517"/>
      <c r="K84" s="518"/>
      <c r="L84" s="515"/>
      <c r="M84" s="519"/>
      <c r="N84" s="517"/>
      <c r="O84" s="518"/>
      <c r="P84" s="184"/>
    </row>
    <row r="85" spans="2:20" s="189" customFormat="1" ht="18" x14ac:dyDescent="0.35">
      <c r="B85" s="296" t="s">
        <v>88</v>
      </c>
      <c r="C85" s="297"/>
      <c r="D85" s="353"/>
      <c r="E85" s="520">
        <f>SUM(E83,E31,E24,E7,)</f>
        <v>5562</v>
      </c>
      <c r="F85" s="521">
        <f>SUM(F31,F83,F24,F7,)</f>
        <v>1386</v>
      </c>
      <c r="G85" s="521">
        <f>SUM(G83,G31,G24,G7,)</f>
        <v>4176</v>
      </c>
      <c r="H85" s="521">
        <f>SUM(H31,H24,H7,)</f>
        <v>1657</v>
      </c>
      <c r="I85" s="521">
        <f>SUM(I83,I31,I24,I7,)</f>
        <v>2519</v>
      </c>
      <c r="J85" s="522">
        <f>SUM(J24,J7,)</f>
        <v>612</v>
      </c>
      <c r="K85" s="523">
        <f>SUM(K7,K24,K31,)</f>
        <v>864</v>
      </c>
      <c r="L85" s="520">
        <f>SUM(L7,L24,L31,)</f>
        <v>576</v>
      </c>
      <c r="M85" s="524">
        <f>SUM(M7,M24,M31,M83,)</f>
        <v>792</v>
      </c>
      <c r="N85" s="522">
        <f>SUM(N83,N31,N24,N7,)</f>
        <v>576</v>
      </c>
      <c r="O85" s="523">
        <f>SUM(O24,O31,O83,)</f>
        <v>756</v>
      </c>
      <c r="P85" s="188">
        <f>SUM(J85:O85)</f>
        <v>4176</v>
      </c>
    </row>
    <row r="86" spans="2:20" s="189" customFormat="1" ht="18" x14ac:dyDescent="0.35">
      <c r="B86" s="574" t="s">
        <v>89</v>
      </c>
      <c r="C86" s="388"/>
      <c r="D86" s="339"/>
      <c r="E86" s="443">
        <v>4158</v>
      </c>
      <c r="F86" s="441">
        <v>1386</v>
      </c>
      <c r="G86" s="441">
        <v>2772</v>
      </c>
      <c r="H86" s="441">
        <v>1636</v>
      </c>
      <c r="I86" s="441">
        <v>1136</v>
      </c>
      <c r="J86" s="440">
        <v>612</v>
      </c>
      <c r="K86" s="442">
        <v>864</v>
      </c>
      <c r="L86" s="443">
        <v>576</v>
      </c>
      <c r="M86" s="444">
        <v>432</v>
      </c>
      <c r="N86" s="440">
        <v>288</v>
      </c>
      <c r="O86" s="442">
        <v>0</v>
      </c>
      <c r="P86" s="188">
        <f>SUM(J86:O86)</f>
        <v>2772</v>
      </c>
    </row>
    <row r="87" spans="2:20" s="189" customFormat="1" ht="18.5" thickBot="1" x14ac:dyDescent="0.4">
      <c r="B87" s="298" t="s">
        <v>90</v>
      </c>
      <c r="C87" s="299"/>
      <c r="D87" s="354"/>
      <c r="E87" s="525"/>
      <c r="F87" s="526"/>
      <c r="G87" s="526"/>
      <c r="H87" s="526"/>
      <c r="I87" s="526"/>
      <c r="J87" s="489">
        <v>36</v>
      </c>
      <c r="K87" s="527">
        <v>36</v>
      </c>
      <c r="L87" s="528">
        <v>36</v>
      </c>
      <c r="M87" s="529">
        <v>36</v>
      </c>
      <c r="N87" s="489">
        <v>36</v>
      </c>
      <c r="O87" s="527">
        <v>36</v>
      </c>
      <c r="P87" s="188"/>
    </row>
    <row r="88" spans="2:20" s="189" customFormat="1" ht="29.5" customHeight="1" thickBot="1" x14ac:dyDescent="0.4">
      <c r="B88" s="575" t="s">
        <v>91</v>
      </c>
      <c r="C88" s="389" t="s">
        <v>92</v>
      </c>
      <c r="D88" s="355"/>
      <c r="E88" s="530"/>
      <c r="F88" s="531"/>
      <c r="G88" s="531"/>
      <c r="H88" s="531"/>
      <c r="I88" s="531"/>
      <c r="J88" s="532"/>
      <c r="K88" s="533"/>
      <c r="L88" s="532"/>
      <c r="M88" s="534"/>
      <c r="N88" s="530"/>
      <c r="O88" s="534" t="s">
        <v>93</v>
      </c>
      <c r="P88" s="188"/>
    </row>
    <row r="89" spans="2:20" s="201" customFormat="1" ht="35" customHeight="1" x14ac:dyDescent="0.35">
      <c r="B89" s="391" t="s">
        <v>102</v>
      </c>
      <c r="C89" s="392"/>
      <c r="D89" s="356" t="s">
        <v>94</v>
      </c>
      <c r="E89" s="535" t="s">
        <v>101</v>
      </c>
      <c r="F89" s="536"/>
      <c r="G89" s="536"/>
      <c r="H89" s="536"/>
      <c r="I89" s="537"/>
      <c r="J89" s="538">
        <v>612</v>
      </c>
      <c r="K89" s="539">
        <v>864</v>
      </c>
      <c r="L89" s="538">
        <v>576</v>
      </c>
      <c r="M89" s="539">
        <v>432</v>
      </c>
      <c r="N89" s="540">
        <v>288</v>
      </c>
      <c r="O89" s="539">
        <v>0</v>
      </c>
      <c r="P89" s="80">
        <v>2772</v>
      </c>
      <c r="Q89" s="200" t="s">
        <v>201</v>
      </c>
      <c r="T89" s="201" t="s">
        <v>21</v>
      </c>
    </row>
    <row r="90" spans="2:20" s="201" customFormat="1" ht="31.5" customHeight="1" x14ac:dyDescent="0.35">
      <c r="B90" s="390" t="s">
        <v>92</v>
      </c>
      <c r="C90" s="303"/>
      <c r="D90" s="357"/>
      <c r="E90" s="541" t="s">
        <v>95</v>
      </c>
      <c r="F90" s="542"/>
      <c r="G90" s="542"/>
      <c r="H90" s="542"/>
      <c r="I90" s="543"/>
      <c r="J90" s="430"/>
      <c r="K90" s="436"/>
      <c r="L90" s="430"/>
      <c r="M90" s="436">
        <v>360</v>
      </c>
      <c r="N90" s="501">
        <v>288</v>
      </c>
      <c r="O90" s="544"/>
      <c r="P90" s="181">
        <f>SUM(M90:O90)</f>
        <v>648</v>
      </c>
      <c r="Q90" s="202" t="s">
        <v>239</v>
      </c>
    </row>
    <row r="91" spans="2:20" s="201" customFormat="1" ht="27.5" customHeight="1" x14ac:dyDescent="0.35">
      <c r="B91" s="302" t="s">
        <v>103</v>
      </c>
      <c r="C91" s="304"/>
      <c r="D91" s="357"/>
      <c r="E91" s="541" t="s">
        <v>96</v>
      </c>
      <c r="F91" s="542"/>
      <c r="G91" s="542"/>
      <c r="H91" s="542"/>
      <c r="I91" s="543"/>
      <c r="J91" s="430"/>
      <c r="K91" s="436"/>
      <c r="L91" s="430"/>
      <c r="M91" s="436"/>
      <c r="N91" s="501"/>
      <c r="O91" s="544">
        <v>756</v>
      </c>
      <c r="P91" s="181">
        <f>SUM(O91)</f>
        <v>756</v>
      </c>
      <c r="Q91" s="202" t="s">
        <v>240</v>
      </c>
    </row>
    <row r="92" spans="2:20" s="201" customFormat="1" ht="29" customHeight="1" x14ac:dyDescent="0.35">
      <c r="B92" s="302" t="s">
        <v>104</v>
      </c>
      <c r="C92" s="303"/>
      <c r="D92" s="357"/>
      <c r="E92" s="545" t="s">
        <v>202</v>
      </c>
      <c r="F92" s="546"/>
      <c r="G92" s="546"/>
      <c r="H92" s="546"/>
      <c r="I92" s="547"/>
      <c r="J92" s="448"/>
      <c r="K92" s="455"/>
      <c r="L92" s="448">
        <v>3</v>
      </c>
      <c r="M92" s="455">
        <v>3</v>
      </c>
      <c r="N92" s="453">
        <v>2</v>
      </c>
      <c r="O92" s="455" t="s">
        <v>241</v>
      </c>
      <c r="P92" s="81" t="s">
        <v>242</v>
      </c>
      <c r="Q92" s="202"/>
    </row>
    <row r="93" spans="2:20" s="201" customFormat="1" ht="29" customHeight="1" x14ac:dyDescent="0.35">
      <c r="B93" s="302" t="s">
        <v>99</v>
      </c>
      <c r="C93" s="304"/>
      <c r="D93" s="357"/>
      <c r="E93" s="541" t="s">
        <v>203</v>
      </c>
      <c r="F93" s="542"/>
      <c r="G93" s="542"/>
      <c r="H93" s="542"/>
      <c r="I93" s="543"/>
      <c r="J93" s="430"/>
      <c r="K93" s="436">
        <v>9</v>
      </c>
      <c r="L93" s="430">
        <v>4</v>
      </c>
      <c r="M93" s="436">
        <v>2</v>
      </c>
      <c r="N93" s="501">
        <v>6</v>
      </c>
      <c r="O93" s="436">
        <v>2</v>
      </c>
      <c r="P93" s="181" t="s">
        <v>243</v>
      </c>
      <c r="Q93" s="202"/>
    </row>
    <row r="94" spans="2:20" s="201" customFormat="1" ht="28" customHeight="1" thickBot="1" x14ac:dyDescent="0.4">
      <c r="B94" s="305" t="s">
        <v>100</v>
      </c>
      <c r="C94" s="306"/>
      <c r="D94" s="358"/>
      <c r="E94" s="548" t="s">
        <v>97</v>
      </c>
      <c r="F94" s="549"/>
      <c r="G94" s="549"/>
      <c r="H94" s="549"/>
      <c r="I94" s="550"/>
      <c r="J94" s="551"/>
      <c r="K94" s="552"/>
      <c r="L94" s="489"/>
      <c r="M94" s="527"/>
      <c r="N94" s="528"/>
      <c r="O94" s="527"/>
      <c r="P94" s="203"/>
      <c r="Q94" s="204"/>
    </row>
    <row r="95" spans="2:20" s="201" customFormat="1" ht="15" customHeight="1" x14ac:dyDescent="0.35">
      <c r="B95" s="182"/>
      <c r="C95" s="191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205"/>
    </row>
    <row r="100" spans="3:3" x14ac:dyDescent="0.35">
      <c r="C100" s="191" t="s">
        <v>21</v>
      </c>
    </row>
  </sheetData>
  <mergeCells count="31">
    <mergeCell ref="B91:C91"/>
    <mergeCell ref="E94:I94"/>
    <mergeCell ref="E93:I93"/>
    <mergeCell ref="E92:I92"/>
    <mergeCell ref="B90:C90"/>
    <mergeCell ref="B92:C92"/>
    <mergeCell ref="B93:C93"/>
    <mergeCell ref="B94:C94"/>
    <mergeCell ref="D89:D94"/>
    <mergeCell ref="E89:I89"/>
    <mergeCell ref="E90:I90"/>
    <mergeCell ref="E91:I91"/>
    <mergeCell ref="B89:C89"/>
    <mergeCell ref="B85:C85"/>
    <mergeCell ref="B87:C87"/>
    <mergeCell ref="L3:M4"/>
    <mergeCell ref="N3:O4"/>
    <mergeCell ref="G4:G6"/>
    <mergeCell ref="H4:I4"/>
    <mergeCell ref="H5:H6"/>
    <mergeCell ref="I5:I6"/>
    <mergeCell ref="B1:D1"/>
    <mergeCell ref="B2:B6"/>
    <mergeCell ref="C2:C6"/>
    <mergeCell ref="D2:D6"/>
    <mergeCell ref="E2:I2"/>
    <mergeCell ref="J2:O2"/>
    <mergeCell ref="E3:E6"/>
    <mergeCell ref="F3:F6"/>
    <mergeCell ref="G3:I3"/>
    <mergeCell ref="J3:K4"/>
  </mergeCells>
  <pageMargins left="0.25" right="0.25" top="0.75" bottom="0.75" header="0.3" footer="0.3"/>
  <pageSetup paperSize="9" orientation="landscape" r:id="rId1"/>
  <ignoredErrors>
    <ignoredError sqref="M39:N39 H40 F85 H85 F31" formula="1"/>
    <ignoredError sqref="P86 M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zoomScale="69" zoomScaleNormal="69" workbookViewId="0">
      <selection activeCell="D12" sqref="D12"/>
    </sheetView>
  </sheetViews>
  <sheetFormatPr defaultColWidth="9.1796875" defaultRowHeight="18.5" x14ac:dyDescent="0.45"/>
  <cols>
    <col min="1" max="1" width="9.1796875" style="140"/>
    <col min="2" max="2" width="11.453125" style="140" customWidth="1"/>
    <col min="3" max="3" width="10.7265625" style="140" customWidth="1"/>
    <col min="4" max="4" width="73.453125" style="140" customWidth="1"/>
    <col min="5" max="5" width="16.7265625" style="140" customWidth="1"/>
    <col min="6" max="16384" width="9.1796875" style="140"/>
  </cols>
  <sheetData>
    <row r="2" spans="2:5" x14ac:dyDescent="0.45">
      <c r="B2" s="43" t="s">
        <v>216</v>
      </c>
    </row>
    <row r="3" spans="2:5" ht="19" thickBot="1" x14ac:dyDescent="0.5"/>
    <row r="4" spans="2:5" x14ac:dyDescent="0.45">
      <c r="B4" s="307" t="s">
        <v>217</v>
      </c>
      <c r="C4" s="309" t="s">
        <v>218</v>
      </c>
      <c r="D4" s="311" t="s">
        <v>219</v>
      </c>
      <c r="E4" s="141" t="s">
        <v>220</v>
      </c>
    </row>
    <row r="5" spans="2:5" ht="19" thickBot="1" x14ac:dyDescent="0.5">
      <c r="B5" s="308"/>
      <c r="C5" s="310"/>
      <c r="D5" s="312"/>
      <c r="E5" s="142" t="s">
        <v>221</v>
      </c>
    </row>
    <row r="6" spans="2:5" x14ac:dyDescent="0.45">
      <c r="B6" s="313">
        <v>6</v>
      </c>
      <c r="C6" s="143" t="s">
        <v>53</v>
      </c>
      <c r="D6" s="144" t="s">
        <v>54</v>
      </c>
      <c r="E6" s="315" t="s">
        <v>264</v>
      </c>
    </row>
    <row r="7" spans="2:5" ht="19" thickBot="1" x14ac:dyDescent="0.5">
      <c r="B7" s="314"/>
      <c r="C7" s="145" t="s">
        <v>61</v>
      </c>
      <c r="D7" s="146" t="s">
        <v>62</v>
      </c>
      <c r="E7" s="316"/>
    </row>
    <row r="9" spans="2:5" x14ac:dyDescent="0.45">
      <c r="B9" s="147" t="s">
        <v>187</v>
      </c>
      <c r="C9" s="148"/>
      <c r="D9" s="148"/>
    </row>
    <row r="10" spans="2:5" x14ac:dyDescent="0.45">
      <c r="B10" s="148"/>
      <c r="C10" s="148"/>
      <c r="D10" s="148"/>
    </row>
    <row r="11" spans="2:5" x14ac:dyDescent="0.45">
      <c r="B11" s="1" t="s">
        <v>222</v>
      </c>
      <c r="C11" s="149"/>
      <c r="D11" s="148"/>
    </row>
    <row r="12" spans="2:5" x14ac:dyDescent="0.45">
      <c r="B12" s="1" t="s">
        <v>223</v>
      </c>
      <c r="C12" s="149"/>
      <c r="D12" s="148"/>
    </row>
    <row r="13" spans="2:5" x14ac:dyDescent="0.45">
      <c r="B13" s="1" t="s">
        <v>224</v>
      </c>
      <c r="C13" s="149"/>
      <c r="D13" s="148"/>
    </row>
    <row r="14" spans="2:5" x14ac:dyDescent="0.45">
      <c r="B14" s="1" t="s">
        <v>225</v>
      </c>
      <c r="C14" s="149"/>
      <c r="D14" s="148"/>
    </row>
    <row r="15" spans="2:5" x14ac:dyDescent="0.45">
      <c r="B15" s="1" t="s">
        <v>226</v>
      </c>
      <c r="C15" s="149"/>
      <c r="D15" s="148"/>
    </row>
    <row r="16" spans="2:5" x14ac:dyDescent="0.45">
      <c r="B16" s="1" t="s">
        <v>227</v>
      </c>
      <c r="C16" s="149"/>
      <c r="D16" s="148"/>
    </row>
    <row r="17" spans="2:2" x14ac:dyDescent="0.45">
      <c r="B17" s="1" t="s">
        <v>228</v>
      </c>
    </row>
  </sheetData>
  <mergeCells count="5">
    <mergeCell ref="B4:B5"/>
    <mergeCell ref="C4:C5"/>
    <mergeCell ref="D4:D5"/>
    <mergeCell ref="B6:B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zoomScale="80" zoomScaleNormal="80" workbookViewId="0">
      <selection activeCell="C14" sqref="C14"/>
    </sheetView>
  </sheetViews>
  <sheetFormatPr defaultColWidth="9.1796875" defaultRowHeight="18.5" x14ac:dyDescent="0.45"/>
  <cols>
    <col min="1" max="1" width="9.1796875" style="140"/>
    <col min="2" max="2" width="6" style="140" customWidth="1"/>
    <col min="3" max="3" width="58.1796875" style="140" customWidth="1"/>
    <col min="4" max="4" width="21.54296875" style="140" customWidth="1"/>
    <col min="5" max="5" width="21.7265625" style="140" customWidth="1"/>
    <col min="6" max="6" width="13.7265625" style="140" customWidth="1"/>
    <col min="7" max="7" width="27.1796875" style="140" customWidth="1"/>
    <col min="8" max="16384" width="9.1796875" style="140"/>
  </cols>
  <sheetData>
    <row r="1" spans="2:7" x14ac:dyDescent="0.45">
      <c r="B1" s="150" t="s">
        <v>229</v>
      </c>
    </row>
    <row r="2" spans="2:7" ht="19" thickBot="1" x14ac:dyDescent="0.5">
      <c r="B2" s="150"/>
    </row>
    <row r="3" spans="2:7" ht="36" thickBot="1" x14ac:dyDescent="0.5">
      <c r="B3" s="151" t="s">
        <v>230</v>
      </c>
      <c r="C3" s="152" t="s">
        <v>231</v>
      </c>
      <c r="D3" s="152" t="s">
        <v>232</v>
      </c>
      <c r="E3" s="160" t="s">
        <v>233</v>
      </c>
      <c r="F3" s="151" t="s">
        <v>217</v>
      </c>
      <c r="G3" s="153" t="s">
        <v>237</v>
      </c>
    </row>
    <row r="4" spans="2:7" ht="15.75" customHeight="1" x14ac:dyDescent="0.45">
      <c r="B4" s="317">
        <v>1</v>
      </c>
      <c r="C4" s="320" t="s">
        <v>54</v>
      </c>
      <c r="D4" s="320" t="s">
        <v>234</v>
      </c>
      <c r="E4" s="323" t="s">
        <v>235</v>
      </c>
      <c r="F4" s="163">
        <v>4</v>
      </c>
      <c r="G4" s="154">
        <v>6</v>
      </c>
    </row>
    <row r="5" spans="2:7" ht="15.75" customHeight="1" x14ac:dyDescent="0.45">
      <c r="B5" s="318"/>
      <c r="C5" s="321"/>
      <c r="D5" s="321"/>
      <c r="E5" s="324"/>
      <c r="F5" s="164">
        <v>5</v>
      </c>
      <c r="G5" s="155">
        <v>2</v>
      </c>
    </row>
    <row r="6" spans="2:7" ht="15.75" customHeight="1" thickBot="1" x14ac:dyDescent="0.5">
      <c r="B6" s="319"/>
      <c r="C6" s="322"/>
      <c r="D6" s="146" t="s">
        <v>213</v>
      </c>
      <c r="E6" s="325"/>
      <c r="F6" s="224">
        <v>6</v>
      </c>
      <c r="G6" s="225">
        <v>10</v>
      </c>
    </row>
    <row r="7" spans="2:7" ht="15.75" customHeight="1" x14ac:dyDescent="0.45">
      <c r="B7" s="317">
        <v>2</v>
      </c>
      <c r="C7" s="320" t="s">
        <v>62</v>
      </c>
      <c r="D7" s="320" t="s">
        <v>234</v>
      </c>
      <c r="E7" s="323" t="s">
        <v>235</v>
      </c>
      <c r="F7" s="163">
        <v>4</v>
      </c>
      <c r="G7" s="154">
        <v>4</v>
      </c>
    </row>
    <row r="8" spans="2:7" ht="15.75" customHeight="1" x14ac:dyDescent="0.45">
      <c r="B8" s="326"/>
      <c r="C8" s="321"/>
      <c r="D8" s="330"/>
      <c r="E8" s="328"/>
      <c r="F8" s="165">
        <v>5</v>
      </c>
      <c r="G8" s="156">
        <v>6</v>
      </c>
    </row>
    <row r="9" spans="2:7" ht="17.25" customHeight="1" thickBot="1" x14ac:dyDescent="0.5">
      <c r="B9" s="327"/>
      <c r="C9" s="322"/>
      <c r="D9" s="226" t="s">
        <v>213</v>
      </c>
      <c r="E9" s="329"/>
      <c r="F9" s="161">
        <v>6</v>
      </c>
      <c r="G9" s="157">
        <v>11</v>
      </c>
    </row>
    <row r="10" spans="2:7" ht="19" thickBot="1" x14ac:dyDescent="0.5">
      <c r="F10" s="158" t="s">
        <v>236</v>
      </c>
      <c r="G10" s="159">
        <f>SUM(G4:G9)</f>
        <v>39</v>
      </c>
    </row>
  </sheetData>
  <mergeCells count="8">
    <mergeCell ref="B4:B6"/>
    <mergeCell ref="C4:C6"/>
    <mergeCell ref="D4:D5"/>
    <mergeCell ref="E4:E6"/>
    <mergeCell ref="B7:B9"/>
    <mergeCell ref="C7:C9"/>
    <mergeCell ref="E7:E9"/>
    <mergeCell ref="D7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9"/>
  <sheetViews>
    <sheetView topLeftCell="A11" zoomScale="73" zoomScaleNormal="73" workbookViewId="0">
      <selection activeCell="N28" sqref="N28:N29"/>
    </sheetView>
  </sheetViews>
  <sheetFormatPr defaultRowHeight="13" x14ac:dyDescent="0.35"/>
  <cols>
    <col min="1" max="1" width="4.26953125" style="182" customWidth="1"/>
    <col min="2" max="2" width="14.453125" style="206" customWidth="1"/>
    <col min="3" max="3" width="58.81640625" style="182" customWidth="1"/>
    <col min="4" max="4" width="20.453125" style="207" customWidth="1"/>
    <col min="5" max="10" width="10.1796875" style="182" customWidth="1"/>
    <col min="11" max="11" width="9.54296875" style="183" customWidth="1"/>
    <col min="12" max="14" width="9.1796875" style="182"/>
    <col min="15" max="15" width="6.81640625" style="182" customWidth="1"/>
    <col min="16" max="249" width="9.1796875" style="182"/>
    <col min="250" max="250" width="7.453125" style="182" customWidth="1"/>
    <col min="251" max="251" width="29" style="182" customWidth="1"/>
    <col min="252" max="252" width="12.1796875" style="182" customWidth="1"/>
    <col min="253" max="257" width="6.7265625" style="182" customWidth="1"/>
    <col min="258" max="258" width="8.54296875" style="182" customWidth="1"/>
    <col min="259" max="266" width="8.453125" style="182" customWidth="1"/>
    <col min="267" max="505" width="9.1796875" style="182"/>
    <col min="506" max="506" width="7.453125" style="182" customWidth="1"/>
    <col min="507" max="507" width="29" style="182" customWidth="1"/>
    <col min="508" max="508" width="12.1796875" style="182" customWidth="1"/>
    <col min="509" max="513" width="6.7265625" style="182" customWidth="1"/>
    <col min="514" max="514" width="8.54296875" style="182" customWidth="1"/>
    <col min="515" max="522" width="8.453125" style="182" customWidth="1"/>
    <col min="523" max="761" width="9.1796875" style="182"/>
    <col min="762" max="762" width="7.453125" style="182" customWidth="1"/>
    <col min="763" max="763" width="29" style="182" customWidth="1"/>
    <col min="764" max="764" width="12.1796875" style="182" customWidth="1"/>
    <col min="765" max="769" width="6.7265625" style="182" customWidth="1"/>
    <col min="770" max="770" width="8.54296875" style="182" customWidth="1"/>
    <col min="771" max="778" width="8.453125" style="182" customWidth="1"/>
    <col min="779" max="1017" width="9.1796875" style="182"/>
    <col min="1018" max="1018" width="7.453125" style="182" customWidth="1"/>
    <col min="1019" max="1019" width="29" style="182" customWidth="1"/>
    <col min="1020" max="1020" width="12.1796875" style="182" customWidth="1"/>
    <col min="1021" max="1025" width="6.7265625" style="182" customWidth="1"/>
    <col min="1026" max="1026" width="8.54296875" style="182" customWidth="1"/>
    <col min="1027" max="1034" width="8.453125" style="182" customWidth="1"/>
    <col min="1035" max="1273" width="9.1796875" style="182"/>
    <col min="1274" max="1274" width="7.453125" style="182" customWidth="1"/>
    <col min="1275" max="1275" width="29" style="182" customWidth="1"/>
    <col min="1276" max="1276" width="12.1796875" style="182" customWidth="1"/>
    <col min="1277" max="1281" width="6.7265625" style="182" customWidth="1"/>
    <col min="1282" max="1282" width="8.54296875" style="182" customWidth="1"/>
    <col min="1283" max="1290" width="8.453125" style="182" customWidth="1"/>
    <col min="1291" max="1529" width="9.1796875" style="182"/>
    <col min="1530" max="1530" width="7.453125" style="182" customWidth="1"/>
    <col min="1531" max="1531" width="29" style="182" customWidth="1"/>
    <col min="1532" max="1532" width="12.1796875" style="182" customWidth="1"/>
    <col min="1533" max="1537" width="6.7265625" style="182" customWidth="1"/>
    <col min="1538" max="1538" width="8.54296875" style="182" customWidth="1"/>
    <col min="1539" max="1546" width="8.453125" style="182" customWidth="1"/>
    <col min="1547" max="1785" width="9.1796875" style="182"/>
    <col min="1786" max="1786" width="7.453125" style="182" customWidth="1"/>
    <col min="1787" max="1787" width="29" style="182" customWidth="1"/>
    <col min="1788" max="1788" width="12.1796875" style="182" customWidth="1"/>
    <col min="1789" max="1793" width="6.7265625" style="182" customWidth="1"/>
    <col min="1794" max="1794" width="8.54296875" style="182" customWidth="1"/>
    <col min="1795" max="1802" width="8.453125" style="182" customWidth="1"/>
    <col min="1803" max="2041" width="9.1796875" style="182"/>
    <col min="2042" max="2042" width="7.453125" style="182" customWidth="1"/>
    <col min="2043" max="2043" width="29" style="182" customWidth="1"/>
    <col min="2044" max="2044" width="12.1796875" style="182" customWidth="1"/>
    <col min="2045" max="2049" width="6.7265625" style="182" customWidth="1"/>
    <col min="2050" max="2050" width="8.54296875" style="182" customWidth="1"/>
    <col min="2051" max="2058" width="8.453125" style="182" customWidth="1"/>
    <col min="2059" max="2297" width="9.1796875" style="182"/>
    <col min="2298" max="2298" width="7.453125" style="182" customWidth="1"/>
    <col min="2299" max="2299" width="29" style="182" customWidth="1"/>
    <col min="2300" max="2300" width="12.1796875" style="182" customWidth="1"/>
    <col min="2301" max="2305" width="6.7265625" style="182" customWidth="1"/>
    <col min="2306" max="2306" width="8.54296875" style="182" customWidth="1"/>
    <col min="2307" max="2314" width="8.453125" style="182" customWidth="1"/>
    <col min="2315" max="2553" width="9.1796875" style="182"/>
    <col min="2554" max="2554" width="7.453125" style="182" customWidth="1"/>
    <col min="2555" max="2555" width="29" style="182" customWidth="1"/>
    <col min="2556" max="2556" width="12.1796875" style="182" customWidth="1"/>
    <col min="2557" max="2561" width="6.7265625" style="182" customWidth="1"/>
    <col min="2562" max="2562" width="8.54296875" style="182" customWidth="1"/>
    <col min="2563" max="2570" width="8.453125" style="182" customWidth="1"/>
    <col min="2571" max="2809" width="9.1796875" style="182"/>
    <col min="2810" max="2810" width="7.453125" style="182" customWidth="1"/>
    <col min="2811" max="2811" width="29" style="182" customWidth="1"/>
    <col min="2812" max="2812" width="12.1796875" style="182" customWidth="1"/>
    <col min="2813" max="2817" width="6.7265625" style="182" customWidth="1"/>
    <col min="2818" max="2818" width="8.54296875" style="182" customWidth="1"/>
    <col min="2819" max="2826" width="8.453125" style="182" customWidth="1"/>
    <col min="2827" max="3065" width="9.1796875" style="182"/>
    <col min="3066" max="3066" width="7.453125" style="182" customWidth="1"/>
    <col min="3067" max="3067" width="29" style="182" customWidth="1"/>
    <col min="3068" max="3068" width="12.1796875" style="182" customWidth="1"/>
    <col min="3069" max="3073" width="6.7265625" style="182" customWidth="1"/>
    <col min="3074" max="3074" width="8.54296875" style="182" customWidth="1"/>
    <col min="3075" max="3082" width="8.453125" style="182" customWidth="1"/>
    <col min="3083" max="3321" width="9.1796875" style="182"/>
    <col min="3322" max="3322" width="7.453125" style="182" customWidth="1"/>
    <col min="3323" max="3323" width="29" style="182" customWidth="1"/>
    <col min="3324" max="3324" width="12.1796875" style="182" customWidth="1"/>
    <col min="3325" max="3329" width="6.7265625" style="182" customWidth="1"/>
    <col min="3330" max="3330" width="8.54296875" style="182" customWidth="1"/>
    <col min="3331" max="3338" width="8.453125" style="182" customWidth="1"/>
    <col min="3339" max="3577" width="9.1796875" style="182"/>
    <col min="3578" max="3578" width="7.453125" style="182" customWidth="1"/>
    <col min="3579" max="3579" width="29" style="182" customWidth="1"/>
    <col min="3580" max="3580" width="12.1796875" style="182" customWidth="1"/>
    <col min="3581" max="3585" width="6.7265625" style="182" customWidth="1"/>
    <col min="3586" max="3586" width="8.54296875" style="182" customWidth="1"/>
    <col min="3587" max="3594" width="8.453125" style="182" customWidth="1"/>
    <col min="3595" max="3833" width="9.1796875" style="182"/>
    <col min="3834" max="3834" width="7.453125" style="182" customWidth="1"/>
    <col min="3835" max="3835" width="29" style="182" customWidth="1"/>
    <col min="3836" max="3836" width="12.1796875" style="182" customWidth="1"/>
    <col min="3837" max="3841" width="6.7265625" style="182" customWidth="1"/>
    <col min="3842" max="3842" width="8.54296875" style="182" customWidth="1"/>
    <col min="3843" max="3850" width="8.453125" style="182" customWidth="1"/>
    <col min="3851" max="4089" width="9.1796875" style="182"/>
    <col min="4090" max="4090" width="7.453125" style="182" customWidth="1"/>
    <col min="4091" max="4091" width="29" style="182" customWidth="1"/>
    <col min="4092" max="4092" width="12.1796875" style="182" customWidth="1"/>
    <col min="4093" max="4097" width="6.7265625" style="182" customWidth="1"/>
    <col min="4098" max="4098" width="8.54296875" style="182" customWidth="1"/>
    <col min="4099" max="4106" width="8.453125" style="182" customWidth="1"/>
    <col min="4107" max="4345" width="9.1796875" style="182"/>
    <col min="4346" max="4346" width="7.453125" style="182" customWidth="1"/>
    <col min="4347" max="4347" width="29" style="182" customWidth="1"/>
    <col min="4348" max="4348" width="12.1796875" style="182" customWidth="1"/>
    <col min="4349" max="4353" width="6.7265625" style="182" customWidth="1"/>
    <col min="4354" max="4354" width="8.54296875" style="182" customWidth="1"/>
    <col min="4355" max="4362" width="8.453125" style="182" customWidth="1"/>
    <col min="4363" max="4601" width="9.1796875" style="182"/>
    <col min="4602" max="4602" width="7.453125" style="182" customWidth="1"/>
    <col min="4603" max="4603" width="29" style="182" customWidth="1"/>
    <col min="4604" max="4604" width="12.1796875" style="182" customWidth="1"/>
    <col min="4605" max="4609" width="6.7265625" style="182" customWidth="1"/>
    <col min="4610" max="4610" width="8.54296875" style="182" customWidth="1"/>
    <col min="4611" max="4618" width="8.453125" style="182" customWidth="1"/>
    <col min="4619" max="4857" width="9.1796875" style="182"/>
    <col min="4858" max="4858" width="7.453125" style="182" customWidth="1"/>
    <col min="4859" max="4859" width="29" style="182" customWidth="1"/>
    <col min="4860" max="4860" width="12.1796875" style="182" customWidth="1"/>
    <col min="4861" max="4865" width="6.7265625" style="182" customWidth="1"/>
    <col min="4866" max="4866" width="8.54296875" style="182" customWidth="1"/>
    <col min="4867" max="4874" width="8.453125" style="182" customWidth="1"/>
    <col min="4875" max="5113" width="9.1796875" style="182"/>
    <col min="5114" max="5114" width="7.453125" style="182" customWidth="1"/>
    <col min="5115" max="5115" width="29" style="182" customWidth="1"/>
    <col min="5116" max="5116" width="12.1796875" style="182" customWidth="1"/>
    <col min="5117" max="5121" width="6.7265625" style="182" customWidth="1"/>
    <col min="5122" max="5122" width="8.54296875" style="182" customWidth="1"/>
    <col min="5123" max="5130" width="8.453125" style="182" customWidth="1"/>
    <col min="5131" max="5369" width="9.1796875" style="182"/>
    <col min="5370" max="5370" width="7.453125" style="182" customWidth="1"/>
    <col min="5371" max="5371" width="29" style="182" customWidth="1"/>
    <col min="5372" max="5372" width="12.1796875" style="182" customWidth="1"/>
    <col min="5373" max="5377" width="6.7265625" style="182" customWidth="1"/>
    <col min="5378" max="5378" width="8.54296875" style="182" customWidth="1"/>
    <col min="5379" max="5386" width="8.453125" style="182" customWidth="1"/>
    <col min="5387" max="5625" width="9.1796875" style="182"/>
    <col min="5626" max="5626" width="7.453125" style="182" customWidth="1"/>
    <col min="5627" max="5627" width="29" style="182" customWidth="1"/>
    <col min="5628" max="5628" width="12.1796875" style="182" customWidth="1"/>
    <col min="5629" max="5633" width="6.7265625" style="182" customWidth="1"/>
    <col min="5634" max="5634" width="8.54296875" style="182" customWidth="1"/>
    <col min="5635" max="5642" width="8.453125" style="182" customWidth="1"/>
    <col min="5643" max="5881" width="9.1796875" style="182"/>
    <col min="5882" max="5882" width="7.453125" style="182" customWidth="1"/>
    <col min="5883" max="5883" width="29" style="182" customWidth="1"/>
    <col min="5884" max="5884" width="12.1796875" style="182" customWidth="1"/>
    <col min="5885" max="5889" width="6.7265625" style="182" customWidth="1"/>
    <col min="5890" max="5890" width="8.54296875" style="182" customWidth="1"/>
    <col min="5891" max="5898" width="8.453125" style="182" customWidth="1"/>
    <col min="5899" max="6137" width="9.1796875" style="182"/>
    <col min="6138" max="6138" width="7.453125" style="182" customWidth="1"/>
    <col min="6139" max="6139" width="29" style="182" customWidth="1"/>
    <col min="6140" max="6140" width="12.1796875" style="182" customWidth="1"/>
    <col min="6141" max="6145" width="6.7265625" style="182" customWidth="1"/>
    <col min="6146" max="6146" width="8.54296875" style="182" customWidth="1"/>
    <col min="6147" max="6154" width="8.453125" style="182" customWidth="1"/>
    <col min="6155" max="6393" width="9.1796875" style="182"/>
    <col min="6394" max="6394" width="7.453125" style="182" customWidth="1"/>
    <col min="6395" max="6395" width="29" style="182" customWidth="1"/>
    <col min="6396" max="6396" width="12.1796875" style="182" customWidth="1"/>
    <col min="6397" max="6401" width="6.7265625" style="182" customWidth="1"/>
    <col min="6402" max="6402" width="8.54296875" style="182" customWidth="1"/>
    <col min="6403" max="6410" width="8.453125" style="182" customWidth="1"/>
    <col min="6411" max="6649" width="9.1796875" style="182"/>
    <col min="6650" max="6650" width="7.453125" style="182" customWidth="1"/>
    <col min="6651" max="6651" width="29" style="182" customWidth="1"/>
    <col min="6652" max="6652" width="12.1796875" style="182" customWidth="1"/>
    <col min="6653" max="6657" width="6.7265625" style="182" customWidth="1"/>
    <col min="6658" max="6658" width="8.54296875" style="182" customWidth="1"/>
    <col min="6659" max="6666" width="8.453125" style="182" customWidth="1"/>
    <col min="6667" max="6905" width="9.1796875" style="182"/>
    <col min="6906" max="6906" width="7.453125" style="182" customWidth="1"/>
    <col min="6907" max="6907" width="29" style="182" customWidth="1"/>
    <col min="6908" max="6908" width="12.1796875" style="182" customWidth="1"/>
    <col min="6909" max="6913" width="6.7265625" style="182" customWidth="1"/>
    <col min="6914" max="6914" width="8.54296875" style="182" customWidth="1"/>
    <col min="6915" max="6922" width="8.453125" style="182" customWidth="1"/>
    <col min="6923" max="7161" width="9.1796875" style="182"/>
    <col min="7162" max="7162" width="7.453125" style="182" customWidth="1"/>
    <col min="7163" max="7163" width="29" style="182" customWidth="1"/>
    <col min="7164" max="7164" width="12.1796875" style="182" customWidth="1"/>
    <col min="7165" max="7169" width="6.7265625" style="182" customWidth="1"/>
    <col min="7170" max="7170" width="8.54296875" style="182" customWidth="1"/>
    <col min="7171" max="7178" width="8.453125" style="182" customWidth="1"/>
    <col min="7179" max="7417" width="9.1796875" style="182"/>
    <col min="7418" max="7418" width="7.453125" style="182" customWidth="1"/>
    <col min="7419" max="7419" width="29" style="182" customWidth="1"/>
    <col min="7420" max="7420" width="12.1796875" style="182" customWidth="1"/>
    <col min="7421" max="7425" width="6.7265625" style="182" customWidth="1"/>
    <col min="7426" max="7426" width="8.54296875" style="182" customWidth="1"/>
    <col min="7427" max="7434" width="8.453125" style="182" customWidth="1"/>
    <col min="7435" max="7673" width="9.1796875" style="182"/>
    <col min="7674" max="7674" width="7.453125" style="182" customWidth="1"/>
    <col min="7675" max="7675" width="29" style="182" customWidth="1"/>
    <col min="7676" max="7676" width="12.1796875" style="182" customWidth="1"/>
    <col min="7677" max="7681" width="6.7265625" style="182" customWidth="1"/>
    <col min="7682" max="7682" width="8.54296875" style="182" customWidth="1"/>
    <col min="7683" max="7690" width="8.453125" style="182" customWidth="1"/>
    <col min="7691" max="7929" width="9.1796875" style="182"/>
    <col min="7930" max="7930" width="7.453125" style="182" customWidth="1"/>
    <col min="7931" max="7931" width="29" style="182" customWidth="1"/>
    <col min="7932" max="7932" width="12.1796875" style="182" customWidth="1"/>
    <col min="7933" max="7937" width="6.7265625" style="182" customWidth="1"/>
    <col min="7938" max="7938" width="8.54296875" style="182" customWidth="1"/>
    <col min="7939" max="7946" width="8.453125" style="182" customWidth="1"/>
    <col min="7947" max="8185" width="9.1796875" style="182"/>
    <col min="8186" max="8186" width="7.453125" style="182" customWidth="1"/>
    <col min="8187" max="8187" width="29" style="182" customWidth="1"/>
    <col min="8188" max="8188" width="12.1796875" style="182" customWidth="1"/>
    <col min="8189" max="8193" width="6.7265625" style="182" customWidth="1"/>
    <col min="8194" max="8194" width="8.54296875" style="182" customWidth="1"/>
    <col min="8195" max="8202" width="8.453125" style="182" customWidth="1"/>
    <col min="8203" max="8441" width="9.1796875" style="182"/>
    <col min="8442" max="8442" width="7.453125" style="182" customWidth="1"/>
    <col min="8443" max="8443" width="29" style="182" customWidth="1"/>
    <col min="8444" max="8444" width="12.1796875" style="182" customWidth="1"/>
    <col min="8445" max="8449" width="6.7265625" style="182" customWidth="1"/>
    <col min="8450" max="8450" width="8.54296875" style="182" customWidth="1"/>
    <col min="8451" max="8458" width="8.453125" style="182" customWidth="1"/>
    <col min="8459" max="8697" width="9.1796875" style="182"/>
    <col min="8698" max="8698" width="7.453125" style="182" customWidth="1"/>
    <col min="8699" max="8699" width="29" style="182" customWidth="1"/>
    <col min="8700" max="8700" width="12.1796875" style="182" customWidth="1"/>
    <col min="8701" max="8705" width="6.7265625" style="182" customWidth="1"/>
    <col min="8706" max="8706" width="8.54296875" style="182" customWidth="1"/>
    <col min="8707" max="8714" width="8.453125" style="182" customWidth="1"/>
    <col min="8715" max="8953" width="9.1796875" style="182"/>
    <col min="8954" max="8954" width="7.453125" style="182" customWidth="1"/>
    <col min="8955" max="8955" width="29" style="182" customWidth="1"/>
    <col min="8956" max="8956" width="12.1796875" style="182" customWidth="1"/>
    <col min="8957" max="8961" width="6.7265625" style="182" customWidth="1"/>
    <col min="8962" max="8962" width="8.54296875" style="182" customWidth="1"/>
    <col min="8963" max="8970" width="8.453125" style="182" customWidth="1"/>
    <col min="8971" max="9209" width="9.1796875" style="182"/>
    <col min="9210" max="9210" width="7.453125" style="182" customWidth="1"/>
    <col min="9211" max="9211" width="29" style="182" customWidth="1"/>
    <col min="9212" max="9212" width="12.1796875" style="182" customWidth="1"/>
    <col min="9213" max="9217" width="6.7265625" style="182" customWidth="1"/>
    <col min="9218" max="9218" width="8.54296875" style="182" customWidth="1"/>
    <col min="9219" max="9226" width="8.453125" style="182" customWidth="1"/>
    <col min="9227" max="9465" width="9.1796875" style="182"/>
    <col min="9466" max="9466" width="7.453125" style="182" customWidth="1"/>
    <col min="9467" max="9467" width="29" style="182" customWidth="1"/>
    <col min="9468" max="9468" width="12.1796875" style="182" customWidth="1"/>
    <col min="9469" max="9473" width="6.7265625" style="182" customWidth="1"/>
    <col min="9474" max="9474" width="8.54296875" style="182" customWidth="1"/>
    <col min="9475" max="9482" width="8.453125" style="182" customWidth="1"/>
    <col min="9483" max="9721" width="9.1796875" style="182"/>
    <col min="9722" max="9722" width="7.453125" style="182" customWidth="1"/>
    <col min="9723" max="9723" width="29" style="182" customWidth="1"/>
    <col min="9724" max="9724" width="12.1796875" style="182" customWidth="1"/>
    <col min="9725" max="9729" width="6.7265625" style="182" customWidth="1"/>
    <col min="9730" max="9730" width="8.54296875" style="182" customWidth="1"/>
    <col min="9731" max="9738" width="8.453125" style="182" customWidth="1"/>
    <col min="9739" max="9977" width="9.1796875" style="182"/>
    <col min="9978" max="9978" width="7.453125" style="182" customWidth="1"/>
    <col min="9979" max="9979" width="29" style="182" customWidth="1"/>
    <col min="9980" max="9980" width="12.1796875" style="182" customWidth="1"/>
    <col min="9981" max="9985" width="6.7265625" style="182" customWidth="1"/>
    <col min="9986" max="9986" width="8.54296875" style="182" customWidth="1"/>
    <col min="9987" max="9994" width="8.453125" style="182" customWidth="1"/>
    <col min="9995" max="10233" width="9.1796875" style="182"/>
    <col min="10234" max="10234" width="7.453125" style="182" customWidth="1"/>
    <col min="10235" max="10235" width="29" style="182" customWidth="1"/>
    <col min="10236" max="10236" width="12.1796875" style="182" customWidth="1"/>
    <col min="10237" max="10241" width="6.7265625" style="182" customWidth="1"/>
    <col min="10242" max="10242" width="8.54296875" style="182" customWidth="1"/>
    <col min="10243" max="10250" width="8.453125" style="182" customWidth="1"/>
    <col min="10251" max="10489" width="9.1796875" style="182"/>
    <col min="10490" max="10490" width="7.453125" style="182" customWidth="1"/>
    <col min="10491" max="10491" width="29" style="182" customWidth="1"/>
    <col min="10492" max="10492" width="12.1796875" style="182" customWidth="1"/>
    <col min="10493" max="10497" width="6.7265625" style="182" customWidth="1"/>
    <col min="10498" max="10498" width="8.54296875" style="182" customWidth="1"/>
    <col min="10499" max="10506" width="8.453125" style="182" customWidth="1"/>
    <col min="10507" max="10745" width="9.1796875" style="182"/>
    <col min="10746" max="10746" width="7.453125" style="182" customWidth="1"/>
    <col min="10747" max="10747" width="29" style="182" customWidth="1"/>
    <col min="10748" max="10748" width="12.1796875" style="182" customWidth="1"/>
    <col min="10749" max="10753" width="6.7265625" style="182" customWidth="1"/>
    <col min="10754" max="10754" width="8.54296875" style="182" customWidth="1"/>
    <col min="10755" max="10762" width="8.453125" style="182" customWidth="1"/>
    <col min="10763" max="11001" width="9.1796875" style="182"/>
    <col min="11002" max="11002" width="7.453125" style="182" customWidth="1"/>
    <col min="11003" max="11003" width="29" style="182" customWidth="1"/>
    <col min="11004" max="11004" width="12.1796875" style="182" customWidth="1"/>
    <col min="11005" max="11009" width="6.7265625" style="182" customWidth="1"/>
    <col min="11010" max="11010" width="8.54296875" style="182" customWidth="1"/>
    <col min="11011" max="11018" width="8.453125" style="182" customWidth="1"/>
    <col min="11019" max="11257" width="9.1796875" style="182"/>
    <col min="11258" max="11258" width="7.453125" style="182" customWidth="1"/>
    <col min="11259" max="11259" width="29" style="182" customWidth="1"/>
    <col min="11260" max="11260" width="12.1796875" style="182" customWidth="1"/>
    <col min="11261" max="11265" width="6.7265625" style="182" customWidth="1"/>
    <col min="11266" max="11266" width="8.54296875" style="182" customWidth="1"/>
    <col min="11267" max="11274" width="8.453125" style="182" customWidth="1"/>
    <col min="11275" max="11513" width="9.1796875" style="182"/>
    <col min="11514" max="11514" width="7.453125" style="182" customWidth="1"/>
    <col min="11515" max="11515" width="29" style="182" customWidth="1"/>
    <col min="11516" max="11516" width="12.1796875" style="182" customWidth="1"/>
    <col min="11517" max="11521" width="6.7265625" style="182" customWidth="1"/>
    <col min="11522" max="11522" width="8.54296875" style="182" customWidth="1"/>
    <col min="11523" max="11530" width="8.453125" style="182" customWidth="1"/>
    <col min="11531" max="11769" width="9.1796875" style="182"/>
    <col min="11770" max="11770" width="7.453125" style="182" customWidth="1"/>
    <col min="11771" max="11771" width="29" style="182" customWidth="1"/>
    <col min="11772" max="11772" width="12.1796875" style="182" customWidth="1"/>
    <col min="11773" max="11777" width="6.7265625" style="182" customWidth="1"/>
    <col min="11778" max="11778" width="8.54296875" style="182" customWidth="1"/>
    <col min="11779" max="11786" width="8.453125" style="182" customWidth="1"/>
    <col min="11787" max="12025" width="9.1796875" style="182"/>
    <col min="12026" max="12026" width="7.453125" style="182" customWidth="1"/>
    <col min="12027" max="12027" width="29" style="182" customWidth="1"/>
    <col min="12028" max="12028" width="12.1796875" style="182" customWidth="1"/>
    <col min="12029" max="12033" width="6.7265625" style="182" customWidth="1"/>
    <col min="12034" max="12034" width="8.54296875" style="182" customWidth="1"/>
    <col min="12035" max="12042" width="8.453125" style="182" customWidth="1"/>
    <col min="12043" max="12281" width="9.1796875" style="182"/>
    <col min="12282" max="12282" width="7.453125" style="182" customWidth="1"/>
    <col min="12283" max="12283" width="29" style="182" customWidth="1"/>
    <col min="12284" max="12284" width="12.1796875" style="182" customWidth="1"/>
    <col min="12285" max="12289" width="6.7265625" style="182" customWidth="1"/>
    <col min="12290" max="12290" width="8.54296875" style="182" customWidth="1"/>
    <col min="12291" max="12298" width="8.453125" style="182" customWidth="1"/>
    <col min="12299" max="12537" width="9.1796875" style="182"/>
    <col min="12538" max="12538" width="7.453125" style="182" customWidth="1"/>
    <col min="12539" max="12539" width="29" style="182" customWidth="1"/>
    <col min="12540" max="12540" width="12.1796875" style="182" customWidth="1"/>
    <col min="12541" max="12545" width="6.7265625" style="182" customWidth="1"/>
    <col min="12546" max="12546" width="8.54296875" style="182" customWidth="1"/>
    <col min="12547" max="12554" width="8.453125" style="182" customWidth="1"/>
    <col min="12555" max="12793" width="9.1796875" style="182"/>
    <col min="12794" max="12794" width="7.453125" style="182" customWidth="1"/>
    <col min="12795" max="12795" width="29" style="182" customWidth="1"/>
    <col min="12796" max="12796" width="12.1796875" style="182" customWidth="1"/>
    <col min="12797" max="12801" width="6.7265625" style="182" customWidth="1"/>
    <col min="12802" max="12802" width="8.54296875" style="182" customWidth="1"/>
    <col min="12803" max="12810" width="8.453125" style="182" customWidth="1"/>
    <col min="12811" max="13049" width="9.1796875" style="182"/>
    <col min="13050" max="13050" width="7.453125" style="182" customWidth="1"/>
    <col min="13051" max="13051" width="29" style="182" customWidth="1"/>
    <col min="13052" max="13052" width="12.1796875" style="182" customWidth="1"/>
    <col min="13053" max="13057" width="6.7265625" style="182" customWidth="1"/>
    <col min="13058" max="13058" width="8.54296875" style="182" customWidth="1"/>
    <col min="13059" max="13066" width="8.453125" style="182" customWidth="1"/>
    <col min="13067" max="13305" width="9.1796875" style="182"/>
    <col min="13306" max="13306" width="7.453125" style="182" customWidth="1"/>
    <col min="13307" max="13307" width="29" style="182" customWidth="1"/>
    <col min="13308" max="13308" width="12.1796875" style="182" customWidth="1"/>
    <col min="13309" max="13313" width="6.7265625" style="182" customWidth="1"/>
    <col min="13314" max="13314" width="8.54296875" style="182" customWidth="1"/>
    <col min="13315" max="13322" width="8.453125" style="182" customWidth="1"/>
    <col min="13323" max="13561" width="9.1796875" style="182"/>
    <col min="13562" max="13562" width="7.453125" style="182" customWidth="1"/>
    <col min="13563" max="13563" width="29" style="182" customWidth="1"/>
    <col min="13564" max="13564" width="12.1796875" style="182" customWidth="1"/>
    <col min="13565" max="13569" width="6.7265625" style="182" customWidth="1"/>
    <col min="13570" max="13570" width="8.54296875" style="182" customWidth="1"/>
    <col min="13571" max="13578" width="8.453125" style="182" customWidth="1"/>
    <col min="13579" max="13817" width="9.1796875" style="182"/>
    <col min="13818" max="13818" width="7.453125" style="182" customWidth="1"/>
    <col min="13819" max="13819" width="29" style="182" customWidth="1"/>
    <col min="13820" max="13820" width="12.1796875" style="182" customWidth="1"/>
    <col min="13821" max="13825" width="6.7265625" style="182" customWidth="1"/>
    <col min="13826" max="13826" width="8.54296875" style="182" customWidth="1"/>
    <col min="13827" max="13834" width="8.453125" style="182" customWidth="1"/>
    <col min="13835" max="14073" width="9.1796875" style="182"/>
    <col min="14074" max="14074" width="7.453125" style="182" customWidth="1"/>
    <col min="14075" max="14075" width="29" style="182" customWidth="1"/>
    <col min="14076" max="14076" width="12.1796875" style="182" customWidth="1"/>
    <col min="14077" max="14081" width="6.7265625" style="182" customWidth="1"/>
    <col min="14082" max="14082" width="8.54296875" style="182" customWidth="1"/>
    <col min="14083" max="14090" width="8.453125" style="182" customWidth="1"/>
    <col min="14091" max="14329" width="9.1796875" style="182"/>
    <col min="14330" max="14330" width="7.453125" style="182" customWidth="1"/>
    <col min="14331" max="14331" width="29" style="182" customWidth="1"/>
    <col min="14332" max="14332" width="12.1796875" style="182" customWidth="1"/>
    <col min="14333" max="14337" width="6.7265625" style="182" customWidth="1"/>
    <col min="14338" max="14338" width="8.54296875" style="182" customWidth="1"/>
    <col min="14339" max="14346" width="8.453125" style="182" customWidth="1"/>
    <col min="14347" max="14585" width="9.1796875" style="182"/>
    <col min="14586" max="14586" width="7.453125" style="182" customWidth="1"/>
    <col min="14587" max="14587" width="29" style="182" customWidth="1"/>
    <col min="14588" max="14588" width="12.1796875" style="182" customWidth="1"/>
    <col min="14589" max="14593" width="6.7265625" style="182" customWidth="1"/>
    <col min="14594" max="14594" width="8.54296875" style="182" customWidth="1"/>
    <col min="14595" max="14602" width="8.453125" style="182" customWidth="1"/>
    <col min="14603" max="14841" width="9.1796875" style="182"/>
    <col min="14842" max="14842" width="7.453125" style="182" customWidth="1"/>
    <col min="14843" max="14843" width="29" style="182" customWidth="1"/>
    <col min="14844" max="14844" width="12.1796875" style="182" customWidth="1"/>
    <col min="14845" max="14849" width="6.7265625" style="182" customWidth="1"/>
    <col min="14850" max="14850" width="8.54296875" style="182" customWidth="1"/>
    <col min="14851" max="14858" width="8.453125" style="182" customWidth="1"/>
    <col min="14859" max="15097" width="9.1796875" style="182"/>
    <col min="15098" max="15098" width="7.453125" style="182" customWidth="1"/>
    <col min="15099" max="15099" width="29" style="182" customWidth="1"/>
    <col min="15100" max="15100" width="12.1796875" style="182" customWidth="1"/>
    <col min="15101" max="15105" width="6.7265625" style="182" customWidth="1"/>
    <col min="15106" max="15106" width="8.54296875" style="182" customWidth="1"/>
    <col min="15107" max="15114" width="8.453125" style="182" customWidth="1"/>
    <col min="15115" max="15353" width="9.1796875" style="182"/>
    <col min="15354" max="15354" width="7.453125" style="182" customWidth="1"/>
    <col min="15355" max="15355" width="29" style="182" customWidth="1"/>
    <col min="15356" max="15356" width="12.1796875" style="182" customWidth="1"/>
    <col min="15357" max="15361" width="6.7265625" style="182" customWidth="1"/>
    <col min="15362" max="15362" width="8.54296875" style="182" customWidth="1"/>
    <col min="15363" max="15370" width="8.453125" style="182" customWidth="1"/>
    <col min="15371" max="15609" width="9.1796875" style="182"/>
    <col min="15610" max="15610" width="7.453125" style="182" customWidth="1"/>
    <col min="15611" max="15611" width="29" style="182" customWidth="1"/>
    <col min="15612" max="15612" width="12.1796875" style="182" customWidth="1"/>
    <col min="15613" max="15617" width="6.7265625" style="182" customWidth="1"/>
    <col min="15618" max="15618" width="8.54296875" style="182" customWidth="1"/>
    <col min="15619" max="15626" width="8.453125" style="182" customWidth="1"/>
    <col min="15627" max="15865" width="9.1796875" style="182"/>
    <col min="15866" max="15866" width="7.453125" style="182" customWidth="1"/>
    <col min="15867" max="15867" width="29" style="182" customWidth="1"/>
    <col min="15868" max="15868" width="12.1796875" style="182" customWidth="1"/>
    <col min="15869" max="15873" width="6.7265625" style="182" customWidth="1"/>
    <col min="15874" max="15874" width="8.54296875" style="182" customWidth="1"/>
    <col min="15875" max="15882" width="8.453125" style="182" customWidth="1"/>
    <col min="15883" max="16121" width="9.1796875" style="182"/>
    <col min="16122" max="16122" width="7.453125" style="182" customWidth="1"/>
    <col min="16123" max="16123" width="29" style="182" customWidth="1"/>
    <col min="16124" max="16124" width="12.1796875" style="182" customWidth="1"/>
    <col min="16125" max="16129" width="6.7265625" style="182" customWidth="1"/>
    <col min="16130" max="16130" width="8.54296875" style="182" customWidth="1"/>
    <col min="16131" max="16138" width="8.453125" style="182" customWidth="1"/>
    <col min="16139" max="16384" width="9.1796875" style="182"/>
  </cols>
  <sheetData>
    <row r="1" spans="2:11" ht="15.5" thickBot="1" x14ac:dyDescent="0.4">
      <c r="B1" s="331" t="s">
        <v>276</v>
      </c>
      <c r="C1" s="332"/>
      <c r="D1" s="332"/>
    </row>
    <row r="2" spans="2:11" ht="94.5" customHeight="1" thickBot="1" x14ac:dyDescent="0.4">
      <c r="B2" s="287" t="s">
        <v>0</v>
      </c>
      <c r="C2" s="290" t="s">
        <v>1</v>
      </c>
      <c r="D2" s="293" t="s">
        <v>2</v>
      </c>
      <c r="E2" s="279" t="s">
        <v>4</v>
      </c>
      <c r="F2" s="280"/>
      <c r="G2" s="280"/>
      <c r="H2" s="280"/>
      <c r="I2" s="280"/>
      <c r="J2" s="281"/>
    </row>
    <row r="3" spans="2:11" ht="29.25" customHeight="1" x14ac:dyDescent="0.35">
      <c r="B3" s="288"/>
      <c r="C3" s="291"/>
      <c r="D3" s="294"/>
      <c r="E3" s="282" t="s">
        <v>8</v>
      </c>
      <c r="F3" s="283"/>
      <c r="G3" s="282" t="s">
        <v>9</v>
      </c>
      <c r="H3" s="300"/>
      <c r="I3" s="282" t="s">
        <v>10</v>
      </c>
      <c r="J3" s="283"/>
      <c r="K3" s="53"/>
    </row>
    <row r="4" spans="2:11" ht="15.75" hidden="1" customHeight="1" x14ac:dyDescent="0.35">
      <c r="B4" s="288"/>
      <c r="C4" s="291"/>
      <c r="D4" s="294"/>
      <c r="E4" s="284"/>
      <c r="F4" s="285"/>
      <c r="G4" s="284"/>
      <c r="H4" s="301"/>
      <c r="I4" s="284"/>
      <c r="J4" s="285"/>
    </row>
    <row r="5" spans="2:11" ht="15.75" customHeight="1" x14ac:dyDescent="0.35">
      <c r="B5" s="288"/>
      <c r="C5" s="291"/>
      <c r="D5" s="294"/>
      <c r="E5" s="101" t="s">
        <v>15</v>
      </c>
      <c r="F5" s="102" t="s">
        <v>16</v>
      </c>
      <c r="G5" s="101" t="s">
        <v>17</v>
      </c>
      <c r="H5" s="162" t="s">
        <v>18</v>
      </c>
      <c r="I5" s="101" t="s">
        <v>19</v>
      </c>
      <c r="J5" s="102" t="s">
        <v>20</v>
      </c>
    </row>
    <row r="6" spans="2:11" ht="141.75" customHeight="1" thickBot="1" x14ac:dyDescent="0.4">
      <c r="B6" s="289"/>
      <c r="C6" s="292"/>
      <c r="D6" s="295"/>
      <c r="E6" s="103" t="s">
        <v>204</v>
      </c>
      <c r="F6" s="227" t="s">
        <v>266</v>
      </c>
      <c r="G6" s="103" t="s">
        <v>268</v>
      </c>
      <c r="H6" s="227" t="s">
        <v>269</v>
      </c>
      <c r="I6" s="103" t="s">
        <v>275</v>
      </c>
      <c r="J6" s="227" t="s">
        <v>270</v>
      </c>
    </row>
    <row r="7" spans="2:11" s="185" customFormat="1" ht="18" thickBot="1" x14ac:dyDescent="0.4">
      <c r="B7" s="125" t="s">
        <v>21</v>
      </c>
      <c r="C7" s="126" t="s">
        <v>22</v>
      </c>
      <c r="D7" s="127" t="s">
        <v>248</v>
      </c>
      <c r="E7" s="128">
        <f>SUM(E8,E17,E21,)</f>
        <v>0</v>
      </c>
      <c r="F7" s="129">
        <f>SUM(F8,F17,F21,)</f>
        <v>0</v>
      </c>
      <c r="G7" s="130">
        <f>SUM(G8,G17,G21,)</f>
        <v>0</v>
      </c>
      <c r="H7" s="131">
        <f>SUM(H8,H17,H21,)</f>
        <v>0</v>
      </c>
      <c r="I7" s="132">
        <v>0</v>
      </c>
      <c r="J7" s="129">
        <v>0</v>
      </c>
      <c r="K7" s="184"/>
    </row>
    <row r="8" spans="2:11" s="187" customFormat="1" ht="18" x14ac:dyDescent="0.35">
      <c r="B8" s="108"/>
      <c r="C8" s="109" t="s">
        <v>277</v>
      </c>
      <c r="D8" s="110" t="s">
        <v>247</v>
      </c>
      <c r="E8" s="111">
        <f>SUM(E9:E16)</f>
        <v>0</v>
      </c>
      <c r="F8" s="112">
        <f>SUM(F9:F16)</f>
        <v>0</v>
      </c>
      <c r="G8" s="113">
        <f>SUM(G9:G16)</f>
        <v>0</v>
      </c>
      <c r="H8" s="114">
        <f>SUM(H9:H16)</f>
        <v>0</v>
      </c>
      <c r="I8" s="111">
        <v>0</v>
      </c>
      <c r="J8" s="112">
        <v>0</v>
      </c>
      <c r="K8" s="186"/>
    </row>
    <row r="9" spans="2:11" s="189" customFormat="1" ht="18" x14ac:dyDescent="0.35">
      <c r="B9" s="9" t="s">
        <v>105</v>
      </c>
      <c r="C9" s="10" t="s">
        <v>23</v>
      </c>
      <c r="D9" s="11" t="s">
        <v>122</v>
      </c>
      <c r="E9" s="78" t="s">
        <v>205</v>
      </c>
      <c r="F9" s="71" t="s">
        <v>32</v>
      </c>
      <c r="G9" s="69" t="s">
        <v>37</v>
      </c>
      <c r="H9" s="77"/>
      <c r="I9" s="12"/>
      <c r="J9" s="14"/>
      <c r="K9" s="188"/>
    </row>
    <row r="10" spans="2:11" s="189" customFormat="1" ht="18" x14ac:dyDescent="0.35">
      <c r="B10" s="9" t="s">
        <v>106</v>
      </c>
      <c r="C10" s="10" t="s">
        <v>24</v>
      </c>
      <c r="D10" s="11" t="s">
        <v>31</v>
      </c>
      <c r="E10" s="78" t="s">
        <v>205</v>
      </c>
      <c r="F10" s="70" t="s">
        <v>205</v>
      </c>
      <c r="G10" s="73" t="s">
        <v>32</v>
      </c>
      <c r="H10" s="77"/>
      <c r="I10" s="12"/>
      <c r="J10" s="14"/>
      <c r="K10" s="188"/>
    </row>
    <row r="11" spans="2:11" s="189" customFormat="1" ht="18" x14ac:dyDescent="0.35">
      <c r="B11" s="9" t="s">
        <v>107</v>
      </c>
      <c r="C11" s="10" t="s">
        <v>25</v>
      </c>
      <c r="D11" s="11" t="s">
        <v>31</v>
      </c>
      <c r="E11" s="78" t="s">
        <v>205</v>
      </c>
      <c r="F11" s="70" t="s">
        <v>205</v>
      </c>
      <c r="G11" s="73" t="s">
        <v>32</v>
      </c>
      <c r="H11" s="77"/>
      <c r="I11" s="12"/>
      <c r="J11" s="14"/>
      <c r="K11" s="188"/>
    </row>
    <row r="12" spans="2:11" s="189" customFormat="1" ht="18" x14ac:dyDescent="0.35">
      <c r="B12" s="9" t="s">
        <v>108</v>
      </c>
      <c r="C12" s="10" t="s">
        <v>26</v>
      </c>
      <c r="D12" s="11" t="s">
        <v>31</v>
      </c>
      <c r="E12" s="78" t="s">
        <v>205</v>
      </c>
      <c r="F12" s="70" t="s">
        <v>205</v>
      </c>
      <c r="G12" s="73" t="s">
        <v>32</v>
      </c>
      <c r="H12" s="77"/>
      <c r="I12" s="12"/>
      <c r="J12" s="14"/>
      <c r="K12" s="188"/>
    </row>
    <row r="13" spans="2:11" s="189" customFormat="1" ht="18" x14ac:dyDescent="0.35">
      <c r="B13" s="9" t="s">
        <v>109</v>
      </c>
      <c r="C13" s="10" t="s">
        <v>110</v>
      </c>
      <c r="D13" s="11" t="s">
        <v>122</v>
      </c>
      <c r="E13" s="78" t="s">
        <v>205</v>
      </c>
      <c r="F13" s="71" t="s">
        <v>32</v>
      </c>
      <c r="G13" s="69" t="s">
        <v>37</v>
      </c>
      <c r="H13" s="77"/>
      <c r="I13" s="12"/>
      <c r="J13" s="14"/>
      <c r="K13" s="188"/>
    </row>
    <row r="14" spans="2:11" s="189" customFormat="1" ht="18" x14ac:dyDescent="0.35">
      <c r="B14" s="9" t="s">
        <v>111</v>
      </c>
      <c r="C14" s="10" t="s">
        <v>112</v>
      </c>
      <c r="D14" s="11" t="s">
        <v>32</v>
      </c>
      <c r="E14" s="78"/>
      <c r="F14" s="71" t="s">
        <v>32</v>
      </c>
      <c r="G14" s="79"/>
      <c r="H14" s="77"/>
      <c r="I14" s="12"/>
      <c r="J14" s="14"/>
      <c r="K14" s="188"/>
    </row>
    <row r="15" spans="2:11" s="189" customFormat="1" ht="18" x14ac:dyDescent="0.35">
      <c r="B15" s="9" t="s">
        <v>113</v>
      </c>
      <c r="C15" s="10" t="s">
        <v>27</v>
      </c>
      <c r="D15" s="11" t="s">
        <v>244</v>
      </c>
      <c r="E15" s="78" t="s">
        <v>205</v>
      </c>
      <c r="F15" s="71" t="s">
        <v>32</v>
      </c>
      <c r="G15" s="73" t="s">
        <v>32</v>
      </c>
      <c r="H15" s="77"/>
      <c r="I15" s="12"/>
      <c r="J15" s="14"/>
      <c r="K15" s="188"/>
    </row>
    <row r="16" spans="2:11" s="189" customFormat="1" ht="18" x14ac:dyDescent="0.35">
      <c r="B16" s="9" t="s">
        <v>114</v>
      </c>
      <c r="C16" s="16" t="s">
        <v>28</v>
      </c>
      <c r="D16" s="11" t="s">
        <v>32</v>
      </c>
      <c r="E16" s="78"/>
      <c r="F16" s="71" t="s">
        <v>32</v>
      </c>
      <c r="G16" s="79"/>
      <c r="H16" s="77"/>
      <c r="I16" s="12"/>
      <c r="J16" s="14"/>
      <c r="K16" s="188"/>
    </row>
    <row r="17" spans="2:15" s="189" customFormat="1" ht="35" x14ac:dyDescent="0.35">
      <c r="B17" s="9"/>
      <c r="C17" s="3" t="s">
        <v>278</v>
      </c>
      <c r="D17" s="4" t="s">
        <v>246</v>
      </c>
      <c r="E17" s="5">
        <f>SUM(E18:E20)</f>
        <v>0</v>
      </c>
      <c r="F17" s="7">
        <f>SUM(F18:F20)</f>
        <v>0</v>
      </c>
      <c r="G17" s="8">
        <f>SUM(G18:G19)</f>
        <v>0</v>
      </c>
      <c r="H17" s="6">
        <f>SUM(H18:H19)</f>
        <v>0</v>
      </c>
      <c r="I17" s="5">
        <v>0</v>
      </c>
      <c r="J17" s="7">
        <v>0</v>
      </c>
      <c r="K17" s="188"/>
    </row>
    <row r="18" spans="2:15" s="189" customFormat="1" ht="18" x14ac:dyDescent="0.35">
      <c r="B18" s="9" t="s">
        <v>115</v>
      </c>
      <c r="C18" s="190" t="s">
        <v>117</v>
      </c>
      <c r="D18" s="11" t="s">
        <v>29</v>
      </c>
      <c r="E18" s="78" t="s">
        <v>205</v>
      </c>
      <c r="F18" s="71" t="s">
        <v>32</v>
      </c>
      <c r="G18" s="79"/>
      <c r="H18" s="77"/>
      <c r="I18" s="12"/>
      <c r="J18" s="14"/>
      <c r="K18" s="188"/>
      <c r="L18" s="191"/>
      <c r="M18" s="191"/>
      <c r="N18" s="191"/>
      <c r="O18" s="191"/>
    </row>
    <row r="19" spans="2:15" s="189" customFormat="1" ht="18" x14ac:dyDescent="0.35">
      <c r="B19" s="9" t="s">
        <v>116</v>
      </c>
      <c r="C19" s="10" t="s">
        <v>121</v>
      </c>
      <c r="D19" s="11" t="s">
        <v>122</v>
      </c>
      <c r="E19" s="78" t="s">
        <v>205</v>
      </c>
      <c r="F19" s="71" t="s">
        <v>32</v>
      </c>
      <c r="G19" s="69" t="s">
        <v>37</v>
      </c>
      <c r="H19" s="77"/>
      <c r="I19" s="12"/>
      <c r="J19" s="14"/>
      <c r="K19" s="188"/>
      <c r="L19" s="191"/>
      <c r="M19" s="191"/>
      <c r="N19" s="191"/>
      <c r="O19" s="191"/>
    </row>
    <row r="20" spans="2:15" s="189" customFormat="1" ht="18" x14ac:dyDescent="0.35">
      <c r="B20" s="9" t="s">
        <v>120</v>
      </c>
      <c r="C20" s="192" t="s">
        <v>30</v>
      </c>
      <c r="D20" s="11" t="s">
        <v>29</v>
      </c>
      <c r="E20" s="78" t="s">
        <v>205</v>
      </c>
      <c r="F20" s="71" t="s">
        <v>32</v>
      </c>
      <c r="G20" s="79"/>
      <c r="H20" s="77"/>
      <c r="I20" s="12"/>
      <c r="J20" s="14"/>
      <c r="K20" s="188"/>
      <c r="L20" s="191"/>
      <c r="M20" s="191"/>
      <c r="N20" s="191"/>
      <c r="O20" s="191"/>
    </row>
    <row r="21" spans="2:15" s="194" customFormat="1" ht="35" x14ac:dyDescent="0.35">
      <c r="B21" s="2"/>
      <c r="C21" s="3" t="s">
        <v>279</v>
      </c>
      <c r="D21" s="4" t="s">
        <v>245</v>
      </c>
      <c r="E21" s="5">
        <f>SUM(E22)</f>
        <v>0</v>
      </c>
      <c r="F21" s="7">
        <f>SUM(F22)</f>
        <v>0</v>
      </c>
      <c r="G21" s="8">
        <f>SUM(G22)</f>
        <v>0</v>
      </c>
      <c r="H21" s="6">
        <f>SUM(H22)</f>
        <v>0</v>
      </c>
      <c r="I21" s="5">
        <v>0</v>
      </c>
      <c r="J21" s="7">
        <v>0</v>
      </c>
      <c r="K21" s="193"/>
    </row>
    <row r="22" spans="2:15" s="189" customFormat="1" ht="18.75" customHeight="1" x14ac:dyDescent="0.35">
      <c r="B22" s="9" t="s">
        <v>126</v>
      </c>
      <c r="C22" s="195" t="s">
        <v>127</v>
      </c>
      <c r="D22" s="11" t="s">
        <v>29</v>
      </c>
      <c r="E22" s="12" t="s">
        <v>205</v>
      </c>
      <c r="F22" s="71" t="s">
        <v>32</v>
      </c>
      <c r="G22" s="79"/>
      <c r="H22" s="77"/>
      <c r="I22" s="12"/>
      <c r="J22" s="14"/>
      <c r="K22" s="188"/>
    </row>
    <row r="23" spans="2:15" s="189" customFormat="1" ht="18.75" customHeight="1" thickBot="1" x14ac:dyDescent="0.4">
      <c r="B23" s="104" t="s">
        <v>128</v>
      </c>
      <c r="C23" s="105" t="s">
        <v>280</v>
      </c>
      <c r="D23" s="106"/>
      <c r="E23" s="167"/>
      <c r="F23" s="168"/>
      <c r="G23" s="52"/>
      <c r="H23" s="49"/>
      <c r="I23" s="50"/>
      <c r="J23" s="51"/>
      <c r="K23" s="188"/>
    </row>
    <row r="24" spans="2:15" s="187" customFormat="1" ht="27" customHeight="1" thickBot="1" x14ac:dyDescent="0.4">
      <c r="B24" s="115" t="s">
        <v>33</v>
      </c>
      <c r="C24" s="116" t="s">
        <v>34</v>
      </c>
      <c r="D24" s="96" t="s">
        <v>199</v>
      </c>
      <c r="E24" s="98">
        <f t="shared" ref="E24:J24" si="0">SUM(E25:E30)</f>
        <v>0</v>
      </c>
      <c r="F24" s="99">
        <f t="shared" si="0"/>
        <v>0</v>
      </c>
      <c r="G24" s="97">
        <f t="shared" si="0"/>
        <v>0</v>
      </c>
      <c r="H24" s="100">
        <f t="shared" si="0"/>
        <v>0</v>
      </c>
      <c r="I24" s="98">
        <f t="shared" si="0"/>
        <v>0</v>
      </c>
      <c r="J24" s="99">
        <f t="shared" si="0"/>
        <v>0</v>
      </c>
      <c r="K24" s="186"/>
    </row>
    <row r="25" spans="2:15" s="189" customFormat="1" ht="18.75" customHeight="1" x14ac:dyDescent="0.35">
      <c r="B25" s="117" t="s">
        <v>35</v>
      </c>
      <c r="C25" s="169" t="s">
        <v>36</v>
      </c>
      <c r="D25" s="119" t="s">
        <v>37</v>
      </c>
      <c r="E25" s="170"/>
      <c r="F25" s="171"/>
      <c r="G25" s="172"/>
      <c r="H25" s="120" t="s">
        <v>37</v>
      </c>
      <c r="I25" s="170"/>
      <c r="J25" s="171"/>
      <c r="K25" s="188"/>
    </row>
    <row r="26" spans="2:15" s="189" customFormat="1" ht="18.75" customHeight="1" x14ac:dyDescent="0.35">
      <c r="B26" s="9" t="s">
        <v>38</v>
      </c>
      <c r="C26" s="17" t="s">
        <v>39</v>
      </c>
      <c r="D26" s="11" t="s">
        <v>32</v>
      </c>
      <c r="E26" s="78"/>
      <c r="F26" s="70"/>
      <c r="G26" s="79"/>
      <c r="H26" s="72" t="s">
        <v>32</v>
      </c>
      <c r="I26" s="78"/>
      <c r="J26" s="70"/>
      <c r="K26" s="188"/>
    </row>
    <row r="27" spans="2:15" s="189" customFormat="1" ht="18.75" customHeight="1" x14ac:dyDescent="0.35">
      <c r="B27" s="9" t="s">
        <v>40</v>
      </c>
      <c r="C27" s="17" t="s">
        <v>41</v>
      </c>
      <c r="D27" s="11" t="s">
        <v>32</v>
      </c>
      <c r="E27" s="78"/>
      <c r="F27" s="70"/>
      <c r="G27" s="79"/>
      <c r="H27" s="72" t="s">
        <v>32</v>
      </c>
      <c r="I27" s="78"/>
      <c r="J27" s="70"/>
      <c r="K27" s="188"/>
    </row>
    <row r="28" spans="2:15" s="189" customFormat="1" ht="18.75" customHeight="1" x14ac:dyDescent="0.35">
      <c r="B28" s="9" t="s">
        <v>42</v>
      </c>
      <c r="C28" s="17" t="s">
        <v>43</v>
      </c>
      <c r="D28" s="11" t="s">
        <v>32</v>
      </c>
      <c r="E28" s="78"/>
      <c r="F28" s="70"/>
      <c r="G28" s="79"/>
      <c r="H28" s="77"/>
      <c r="I28" s="74" t="s">
        <v>32</v>
      </c>
      <c r="J28" s="70"/>
      <c r="K28" s="188"/>
    </row>
    <row r="29" spans="2:15" s="189" customFormat="1" ht="18.75" customHeight="1" x14ac:dyDescent="0.35">
      <c r="B29" s="9" t="s">
        <v>44</v>
      </c>
      <c r="C29" s="17" t="s">
        <v>45</v>
      </c>
      <c r="D29" s="11" t="s">
        <v>32</v>
      </c>
      <c r="E29" s="78"/>
      <c r="F29" s="70"/>
      <c r="G29" s="79"/>
      <c r="H29" s="77"/>
      <c r="I29" s="74" t="s">
        <v>32</v>
      </c>
      <c r="J29" s="70"/>
      <c r="K29" s="188"/>
    </row>
    <row r="30" spans="2:15" s="189" customFormat="1" ht="18.75" customHeight="1" thickBot="1" x14ac:dyDescent="0.4">
      <c r="B30" s="104" t="s">
        <v>46</v>
      </c>
      <c r="C30" s="105" t="s">
        <v>47</v>
      </c>
      <c r="D30" s="106" t="s">
        <v>32</v>
      </c>
      <c r="E30" s="173"/>
      <c r="F30" s="174"/>
      <c r="G30" s="175"/>
      <c r="H30" s="176"/>
      <c r="I30" s="107" t="s">
        <v>32</v>
      </c>
      <c r="J30" s="174"/>
      <c r="K30" s="188"/>
    </row>
    <row r="31" spans="2:15" s="187" customFormat="1" ht="23.25" customHeight="1" thickBot="1" x14ac:dyDescent="0.4">
      <c r="B31" s="115" t="s">
        <v>48</v>
      </c>
      <c r="C31" s="116" t="s">
        <v>49</v>
      </c>
      <c r="D31" s="96" t="s">
        <v>251</v>
      </c>
      <c r="E31" s="98">
        <f t="shared" ref="E31:J31" si="1">SUM(E32,E39)</f>
        <v>0</v>
      </c>
      <c r="F31" s="99">
        <f t="shared" si="1"/>
        <v>0</v>
      </c>
      <c r="G31" s="97">
        <f t="shared" si="1"/>
        <v>0</v>
      </c>
      <c r="H31" s="100">
        <f t="shared" si="1"/>
        <v>0</v>
      </c>
      <c r="I31" s="98">
        <f t="shared" si="1"/>
        <v>0</v>
      </c>
      <c r="J31" s="99">
        <f t="shared" si="1"/>
        <v>0</v>
      </c>
      <c r="K31" s="186"/>
    </row>
    <row r="32" spans="2:15" s="187" customFormat="1" ht="18" hidden="1" x14ac:dyDescent="0.35">
      <c r="B32" s="108" t="s">
        <v>33</v>
      </c>
      <c r="C32" s="109" t="s">
        <v>50</v>
      </c>
      <c r="D32" s="110"/>
      <c r="E32" s="111">
        <f t="shared" ref="E32:J32" si="2">SUM(E33:E38)</f>
        <v>0</v>
      </c>
      <c r="F32" s="112">
        <f t="shared" si="2"/>
        <v>0</v>
      </c>
      <c r="G32" s="113">
        <f t="shared" si="2"/>
        <v>0</v>
      </c>
      <c r="H32" s="114">
        <f t="shared" si="2"/>
        <v>0</v>
      </c>
      <c r="I32" s="111">
        <f t="shared" si="2"/>
        <v>0</v>
      </c>
      <c r="J32" s="112">
        <f t="shared" si="2"/>
        <v>0</v>
      </c>
      <c r="K32" s="186"/>
    </row>
    <row r="33" spans="2:15" s="187" customFormat="1" ht="18" hidden="1" x14ac:dyDescent="0.35">
      <c r="B33" s="83" t="s">
        <v>35</v>
      </c>
      <c r="C33" s="84"/>
      <c r="D33" s="85"/>
      <c r="E33" s="78"/>
      <c r="F33" s="70"/>
      <c r="G33" s="79"/>
      <c r="H33" s="77"/>
      <c r="I33" s="78"/>
      <c r="J33" s="70"/>
      <c r="K33" s="186"/>
    </row>
    <row r="34" spans="2:15" s="187" customFormat="1" ht="18" hidden="1" x14ac:dyDescent="0.35">
      <c r="B34" s="83" t="s">
        <v>38</v>
      </c>
      <c r="C34" s="84"/>
      <c r="D34" s="85"/>
      <c r="E34" s="78"/>
      <c r="F34" s="70"/>
      <c r="G34" s="79"/>
      <c r="H34" s="77"/>
      <c r="I34" s="78"/>
      <c r="J34" s="70"/>
      <c r="K34" s="186"/>
    </row>
    <row r="35" spans="2:15" s="187" customFormat="1" ht="18" hidden="1" x14ac:dyDescent="0.35">
      <c r="B35" s="83" t="s">
        <v>40</v>
      </c>
      <c r="C35" s="84"/>
      <c r="D35" s="85"/>
      <c r="E35" s="78"/>
      <c r="F35" s="70"/>
      <c r="G35" s="79"/>
      <c r="H35" s="77"/>
      <c r="I35" s="78"/>
      <c r="J35" s="70"/>
      <c r="K35" s="186"/>
    </row>
    <row r="36" spans="2:15" s="187" customFormat="1" ht="18" hidden="1" x14ac:dyDescent="0.35">
      <c r="B36" s="83" t="s">
        <v>42</v>
      </c>
      <c r="C36" s="84"/>
      <c r="D36" s="85"/>
      <c r="E36" s="78"/>
      <c r="F36" s="70"/>
      <c r="G36" s="79"/>
      <c r="H36" s="77"/>
      <c r="I36" s="78"/>
      <c r="J36" s="70"/>
      <c r="K36" s="186"/>
    </row>
    <row r="37" spans="2:15" s="187" customFormat="1" ht="18" hidden="1" x14ac:dyDescent="0.35">
      <c r="B37" s="83" t="s">
        <v>44</v>
      </c>
      <c r="C37" s="84"/>
      <c r="D37" s="85"/>
      <c r="E37" s="78"/>
      <c r="F37" s="70"/>
      <c r="G37" s="79"/>
      <c r="H37" s="86"/>
      <c r="I37" s="78"/>
      <c r="J37" s="70"/>
      <c r="K37" s="186"/>
    </row>
    <row r="38" spans="2:15" s="197" customFormat="1" ht="18" hidden="1" x14ac:dyDescent="0.35">
      <c r="B38" s="87" t="s">
        <v>46</v>
      </c>
      <c r="C38" s="88"/>
      <c r="D38" s="89"/>
      <c r="E38" s="90"/>
      <c r="F38" s="91"/>
      <c r="G38" s="92"/>
      <c r="H38" s="93"/>
      <c r="I38" s="90"/>
      <c r="J38" s="91"/>
      <c r="K38" s="196"/>
    </row>
    <row r="39" spans="2:15" s="187" customFormat="1" ht="24" customHeight="1" thickBot="1" x14ac:dyDescent="0.4">
      <c r="B39" s="133" t="s">
        <v>51</v>
      </c>
      <c r="C39" s="82" t="s">
        <v>52</v>
      </c>
      <c r="D39" s="134" t="s">
        <v>251</v>
      </c>
      <c r="E39" s="135">
        <f t="shared" ref="E39:I39" si="3">SUM(E40,E44,E48,E52,E56,E65,E74)</f>
        <v>0</v>
      </c>
      <c r="F39" s="136">
        <f t="shared" si="3"/>
        <v>0</v>
      </c>
      <c r="G39" s="137">
        <f t="shared" si="3"/>
        <v>0</v>
      </c>
      <c r="H39" s="138">
        <f>SUM(H40,H44,)</f>
        <v>0</v>
      </c>
      <c r="I39" s="135">
        <f t="shared" si="3"/>
        <v>0</v>
      </c>
      <c r="J39" s="136">
        <f>SUM(J40,J44,)</f>
        <v>0</v>
      </c>
      <c r="K39" s="186"/>
    </row>
    <row r="40" spans="2:15" s="189" customFormat="1" ht="24.75" customHeight="1" thickBot="1" x14ac:dyDescent="0.4">
      <c r="B40" s="115" t="s">
        <v>53</v>
      </c>
      <c r="C40" s="116" t="s">
        <v>54</v>
      </c>
      <c r="D40" s="96" t="s">
        <v>250</v>
      </c>
      <c r="E40" s="98">
        <f t="shared" ref="E40:I40" si="4">SUM(E41:E43)</f>
        <v>0</v>
      </c>
      <c r="F40" s="99">
        <f t="shared" si="4"/>
        <v>0</v>
      </c>
      <c r="G40" s="97">
        <f t="shared" si="4"/>
        <v>0</v>
      </c>
      <c r="H40" s="100">
        <f>SUM(H41:H43)</f>
        <v>0</v>
      </c>
      <c r="I40" s="98">
        <f t="shared" si="4"/>
        <v>0</v>
      </c>
      <c r="J40" s="122" t="s">
        <v>264</v>
      </c>
      <c r="K40" s="188"/>
    </row>
    <row r="41" spans="2:15" s="189" customFormat="1" ht="37.5" customHeight="1" x14ac:dyDescent="0.35">
      <c r="B41" s="117" t="s">
        <v>55</v>
      </c>
      <c r="C41" s="118" t="s">
        <v>56</v>
      </c>
      <c r="D41" s="119" t="s">
        <v>249</v>
      </c>
      <c r="E41" s="170"/>
      <c r="F41" s="171"/>
      <c r="G41" s="172"/>
      <c r="H41" s="120" t="s">
        <v>37</v>
      </c>
      <c r="I41" s="121" t="s">
        <v>37</v>
      </c>
      <c r="J41" s="171"/>
      <c r="K41" s="188"/>
    </row>
    <row r="42" spans="2:15" s="189" customFormat="1" ht="18" x14ac:dyDescent="0.35">
      <c r="B42" s="9" t="s">
        <v>57</v>
      </c>
      <c r="C42" s="10" t="s">
        <v>58</v>
      </c>
      <c r="D42" s="11" t="s">
        <v>29</v>
      </c>
      <c r="E42" s="78"/>
      <c r="F42" s="70"/>
      <c r="G42" s="79"/>
      <c r="H42" s="77" t="s">
        <v>205</v>
      </c>
      <c r="I42" s="74" t="s">
        <v>32</v>
      </c>
      <c r="J42" s="70"/>
      <c r="K42" s="188"/>
    </row>
    <row r="43" spans="2:15" s="189" customFormat="1" ht="18.75" customHeight="1" thickBot="1" x14ac:dyDescent="0.4">
      <c r="B43" s="104" t="s">
        <v>59</v>
      </c>
      <c r="C43" s="105" t="s">
        <v>60</v>
      </c>
      <c r="D43" s="106" t="s">
        <v>32</v>
      </c>
      <c r="E43" s="173"/>
      <c r="F43" s="174"/>
      <c r="G43" s="175"/>
      <c r="H43" s="176"/>
      <c r="I43" s="173"/>
      <c r="J43" s="123" t="s">
        <v>32</v>
      </c>
      <c r="K43" s="188"/>
    </row>
    <row r="44" spans="2:15" s="189" customFormat="1" ht="42.75" customHeight="1" thickBot="1" x14ac:dyDescent="0.4">
      <c r="B44" s="115" t="s">
        <v>61</v>
      </c>
      <c r="C44" s="116" t="s">
        <v>62</v>
      </c>
      <c r="D44" s="96" t="s">
        <v>250</v>
      </c>
      <c r="E44" s="98">
        <f t="shared" ref="E44:I44" si="5">SUM(E45:E47)</f>
        <v>0</v>
      </c>
      <c r="F44" s="99">
        <f t="shared" si="5"/>
        <v>0</v>
      </c>
      <c r="G44" s="97">
        <f t="shared" si="5"/>
        <v>0</v>
      </c>
      <c r="H44" s="100">
        <f t="shared" si="5"/>
        <v>0</v>
      </c>
      <c r="I44" s="98">
        <f t="shared" si="5"/>
        <v>0</v>
      </c>
      <c r="J44" s="122" t="s">
        <v>264</v>
      </c>
      <c r="K44" s="188"/>
      <c r="O44" s="26"/>
    </row>
    <row r="45" spans="2:15" s="189" customFormat="1" ht="38.25" customHeight="1" x14ac:dyDescent="0.35">
      <c r="B45" s="117" t="s">
        <v>63</v>
      </c>
      <c r="C45" s="124" t="s">
        <v>64</v>
      </c>
      <c r="D45" s="119" t="s">
        <v>249</v>
      </c>
      <c r="E45" s="170"/>
      <c r="F45" s="171"/>
      <c r="G45" s="172"/>
      <c r="H45" s="120" t="s">
        <v>37</v>
      </c>
      <c r="I45" s="121" t="s">
        <v>37</v>
      </c>
      <c r="J45" s="171"/>
      <c r="K45" s="188"/>
    </row>
    <row r="46" spans="2:15" s="189" customFormat="1" ht="18" x14ac:dyDescent="0.35">
      <c r="B46" s="9" t="s">
        <v>65</v>
      </c>
      <c r="C46" s="10" t="s">
        <v>58</v>
      </c>
      <c r="D46" s="11" t="s">
        <v>29</v>
      </c>
      <c r="E46" s="78"/>
      <c r="F46" s="70"/>
      <c r="G46" s="79"/>
      <c r="H46" s="77" t="s">
        <v>205</v>
      </c>
      <c r="I46" s="74" t="s">
        <v>32</v>
      </c>
      <c r="J46" s="70"/>
      <c r="K46" s="188"/>
    </row>
    <row r="47" spans="2:15" s="189" customFormat="1" ht="18.5" thickBot="1" x14ac:dyDescent="0.4">
      <c r="B47" s="27" t="s">
        <v>66</v>
      </c>
      <c r="C47" s="28" t="s">
        <v>60</v>
      </c>
      <c r="D47" s="29" t="s">
        <v>32</v>
      </c>
      <c r="E47" s="177"/>
      <c r="F47" s="178"/>
      <c r="G47" s="179"/>
      <c r="H47" s="180"/>
      <c r="I47" s="177"/>
      <c r="J47" s="75" t="s">
        <v>32</v>
      </c>
      <c r="K47" s="188"/>
    </row>
    <row r="48" spans="2:15" s="189" customFormat="1" ht="18.5" hidden="1" thickBot="1" x14ac:dyDescent="0.4">
      <c r="B48" s="30" t="s">
        <v>67</v>
      </c>
      <c r="C48" s="31"/>
      <c r="D48" s="32"/>
      <c r="E48" s="34">
        <f t="shared" ref="E48:J48" si="6">SUM(E49:E51)</f>
        <v>0</v>
      </c>
      <c r="F48" s="35">
        <f t="shared" si="6"/>
        <v>0</v>
      </c>
      <c r="G48" s="36">
        <f t="shared" si="6"/>
        <v>0</v>
      </c>
      <c r="H48" s="33">
        <f t="shared" si="6"/>
        <v>0</v>
      </c>
      <c r="I48" s="34">
        <f t="shared" si="6"/>
        <v>0</v>
      </c>
      <c r="J48" s="35">
        <f t="shared" si="6"/>
        <v>0</v>
      </c>
      <c r="K48" s="188"/>
    </row>
    <row r="49" spans="2:13" s="189" customFormat="1" ht="18.5" hidden="1" thickBot="1" x14ac:dyDescent="0.4">
      <c r="B49" s="37" t="s">
        <v>68</v>
      </c>
      <c r="C49" s="38"/>
      <c r="D49" s="39"/>
      <c r="E49" s="12"/>
      <c r="F49" s="14"/>
      <c r="G49" s="15"/>
      <c r="H49" s="13"/>
      <c r="I49" s="12"/>
      <c r="J49" s="14"/>
      <c r="K49" s="188"/>
    </row>
    <row r="50" spans="2:13" s="189" customFormat="1" ht="18.5" hidden="1" thickBot="1" x14ac:dyDescent="0.4">
      <c r="B50" s="37" t="s">
        <v>69</v>
      </c>
      <c r="C50" s="16" t="s">
        <v>58</v>
      </c>
      <c r="D50" s="39"/>
      <c r="E50" s="12"/>
      <c r="F50" s="14"/>
      <c r="G50" s="15"/>
      <c r="H50" s="13"/>
      <c r="I50" s="12"/>
      <c r="J50" s="14"/>
      <c r="K50" s="188"/>
    </row>
    <row r="51" spans="2:13" s="189" customFormat="1" ht="18.5" hidden="1" thickBot="1" x14ac:dyDescent="0.4">
      <c r="B51" s="37" t="s">
        <v>70</v>
      </c>
      <c r="C51" s="16" t="s">
        <v>60</v>
      </c>
      <c r="D51" s="39"/>
      <c r="E51" s="12"/>
      <c r="F51" s="14"/>
      <c r="G51" s="15"/>
      <c r="H51" s="13"/>
      <c r="I51" s="12"/>
      <c r="J51" s="14"/>
      <c r="K51" s="188"/>
    </row>
    <row r="52" spans="2:13" s="189" customFormat="1" ht="18.5" hidden="1" thickBot="1" x14ac:dyDescent="0.4">
      <c r="B52" s="40" t="s">
        <v>71</v>
      </c>
      <c r="C52" s="41"/>
      <c r="D52" s="42"/>
      <c r="E52" s="22">
        <f t="shared" ref="E52:J52" si="7">SUM(E53:E55)</f>
        <v>0</v>
      </c>
      <c r="F52" s="24">
        <f t="shared" si="7"/>
        <v>0</v>
      </c>
      <c r="G52" s="25">
        <f t="shared" si="7"/>
        <v>0</v>
      </c>
      <c r="H52" s="23">
        <f t="shared" si="7"/>
        <v>0</v>
      </c>
      <c r="I52" s="22">
        <f t="shared" si="7"/>
        <v>0</v>
      </c>
      <c r="J52" s="24">
        <f t="shared" si="7"/>
        <v>0</v>
      </c>
      <c r="K52" s="188"/>
    </row>
    <row r="53" spans="2:13" s="189" customFormat="1" ht="18.5" hidden="1" thickBot="1" x14ac:dyDescent="0.4">
      <c r="B53" s="37" t="s">
        <v>72</v>
      </c>
      <c r="C53" s="38"/>
      <c r="D53" s="39"/>
      <c r="E53" s="12"/>
      <c r="F53" s="14"/>
      <c r="G53" s="15"/>
      <c r="H53" s="13"/>
      <c r="I53" s="12"/>
      <c r="J53" s="14"/>
      <c r="K53" s="188"/>
    </row>
    <row r="54" spans="2:13" s="189" customFormat="1" ht="18.5" hidden="1" thickBot="1" x14ac:dyDescent="0.4">
      <c r="B54" s="37"/>
      <c r="C54" s="16"/>
      <c r="D54" s="39"/>
      <c r="E54" s="12"/>
      <c r="F54" s="14"/>
      <c r="G54" s="15"/>
      <c r="H54" s="13"/>
      <c r="I54" s="12"/>
      <c r="J54" s="14"/>
      <c r="K54" s="188"/>
      <c r="M54" s="189" t="s">
        <v>21</v>
      </c>
    </row>
    <row r="55" spans="2:13" s="189" customFormat="1" ht="18.5" hidden="1" thickBot="1" x14ac:dyDescent="0.4">
      <c r="B55" s="37"/>
      <c r="C55" s="16"/>
      <c r="D55" s="39"/>
      <c r="E55" s="12"/>
      <c r="F55" s="14"/>
      <c r="G55" s="15"/>
      <c r="H55" s="13"/>
      <c r="I55" s="12"/>
      <c r="J55" s="14"/>
      <c r="K55" s="188"/>
    </row>
    <row r="56" spans="2:13" s="194" customFormat="1" ht="18" hidden="1" thickBot="1" x14ac:dyDescent="0.4">
      <c r="B56" s="40" t="s">
        <v>73</v>
      </c>
      <c r="C56" s="41"/>
      <c r="D56" s="42" t="s">
        <v>74</v>
      </c>
      <c r="E56" s="22">
        <f t="shared" ref="E56:J56" si="8">SUM(E57:E64)</f>
        <v>0</v>
      </c>
      <c r="F56" s="24">
        <f t="shared" si="8"/>
        <v>0</v>
      </c>
      <c r="G56" s="25">
        <f t="shared" si="8"/>
        <v>0</v>
      </c>
      <c r="H56" s="23">
        <f t="shared" si="8"/>
        <v>0</v>
      </c>
      <c r="I56" s="22">
        <f t="shared" si="8"/>
        <v>0</v>
      </c>
      <c r="J56" s="24">
        <f t="shared" si="8"/>
        <v>0</v>
      </c>
      <c r="K56" s="193"/>
    </row>
    <row r="57" spans="2:13" s="189" customFormat="1" ht="18.5" hidden="1" thickBot="1" x14ac:dyDescent="0.4">
      <c r="B57" s="37" t="s">
        <v>75</v>
      </c>
      <c r="C57" s="16"/>
      <c r="D57" s="39"/>
      <c r="E57" s="12"/>
      <c r="F57" s="14"/>
      <c r="G57" s="15"/>
      <c r="H57" s="13"/>
      <c r="I57" s="12"/>
      <c r="J57" s="14"/>
      <c r="K57" s="188"/>
    </row>
    <row r="58" spans="2:13" s="189" customFormat="1" ht="18.5" hidden="1" thickBot="1" x14ac:dyDescent="0.4">
      <c r="B58" s="37" t="s">
        <v>76</v>
      </c>
      <c r="C58" s="16"/>
      <c r="D58" s="39"/>
      <c r="E58" s="12"/>
      <c r="F58" s="14"/>
      <c r="G58" s="15"/>
      <c r="H58" s="13"/>
      <c r="I58" s="12"/>
      <c r="J58" s="14"/>
      <c r="K58" s="188"/>
    </row>
    <row r="59" spans="2:13" s="189" customFormat="1" ht="18.5" hidden="1" thickBot="1" x14ac:dyDescent="0.4">
      <c r="B59" s="37"/>
      <c r="C59" s="16"/>
      <c r="D59" s="39"/>
      <c r="E59" s="12"/>
      <c r="F59" s="14"/>
      <c r="G59" s="15"/>
      <c r="H59" s="13"/>
      <c r="I59" s="12"/>
      <c r="J59" s="14"/>
      <c r="K59" s="188"/>
    </row>
    <row r="60" spans="2:13" s="189" customFormat="1" ht="18.5" hidden="1" thickBot="1" x14ac:dyDescent="0.4">
      <c r="B60" s="37"/>
      <c r="C60" s="16"/>
      <c r="D60" s="39"/>
      <c r="E60" s="12"/>
      <c r="F60" s="14"/>
      <c r="G60" s="15"/>
      <c r="H60" s="13"/>
      <c r="I60" s="12"/>
      <c r="J60" s="14"/>
      <c r="K60" s="188"/>
    </row>
    <row r="61" spans="2:13" s="189" customFormat="1" ht="18.5" hidden="1" thickBot="1" x14ac:dyDescent="0.4">
      <c r="B61" s="37"/>
      <c r="C61" s="16"/>
      <c r="D61" s="39"/>
      <c r="E61" s="12"/>
      <c r="F61" s="14"/>
      <c r="G61" s="15"/>
      <c r="H61" s="13"/>
      <c r="I61" s="12"/>
      <c r="J61" s="14"/>
      <c r="K61" s="188"/>
    </row>
    <row r="62" spans="2:13" s="189" customFormat="1" ht="18.5" hidden="1" thickBot="1" x14ac:dyDescent="0.4">
      <c r="B62" s="37"/>
      <c r="C62" s="16"/>
      <c r="D62" s="39"/>
      <c r="E62" s="12"/>
      <c r="F62" s="14"/>
      <c r="G62" s="15"/>
      <c r="H62" s="13"/>
      <c r="I62" s="12"/>
      <c r="J62" s="14"/>
      <c r="K62" s="188"/>
    </row>
    <row r="63" spans="2:13" s="199" customFormat="1" ht="18.5" hidden="1" thickBot="1" x14ac:dyDescent="0.4">
      <c r="B63" s="44" t="s">
        <v>77</v>
      </c>
      <c r="C63" s="45"/>
      <c r="D63" s="46"/>
      <c r="E63" s="18"/>
      <c r="F63" s="20"/>
      <c r="G63" s="21"/>
      <c r="H63" s="19"/>
      <c r="I63" s="18"/>
      <c r="J63" s="20"/>
      <c r="K63" s="198"/>
    </row>
    <row r="64" spans="2:13" s="199" customFormat="1" ht="18.5" hidden="1" thickBot="1" x14ac:dyDescent="0.4">
      <c r="B64" s="44" t="s">
        <v>78</v>
      </c>
      <c r="C64" s="45"/>
      <c r="D64" s="46"/>
      <c r="E64" s="18"/>
      <c r="F64" s="20"/>
      <c r="G64" s="21"/>
      <c r="H64" s="19"/>
      <c r="I64" s="18"/>
      <c r="J64" s="20"/>
      <c r="K64" s="198"/>
    </row>
    <row r="65" spans="2:11" s="189" customFormat="1" ht="18.5" hidden="1" thickBot="1" x14ac:dyDescent="0.4">
      <c r="B65" s="40" t="s">
        <v>79</v>
      </c>
      <c r="C65" s="41"/>
      <c r="D65" s="42" t="s">
        <v>74</v>
      </c>
      <c r="E65" s="22">
        <f t="shared" ref="E65:J65" si="9">SUM(E66:E73)</f>
        <v>0</v>
      </c>
      <c r="F65" s="24">
        <f t="shared" si="9"/>
        <v>0</v>
      </c>
      <c r="G65" s="25">
        <f t="shared" si="9"/>
        <v>0</v>
      </c>
      <c r="H65" s="23">
        <f t="shared" si="9"/>
        <v>0</v>
      </c>
      <c r="I65" s="22">
        <f t="shared" si="9"/>
        <v>0</v>
      </c>
      <c r="J65" s="24">
        <f t="shared" si="9"/>
        <v>0</v>
      </c>
      <c r="K65" s="188"/>
    </row>
    <row r="66" spans="2:11" s="189" customFormat="1" ht="18.5" hidden="1" thickBot="1" x14ac:dyDescent="0.4">
      <c r="B66" s="37" t="s">
        <v>80</v>
      </c>
      <c r="C66" s="16"/>
      <c r="D66" s="39"/>
      <c r="E66" s="12"/>
      <c r="F66" s="14"/>
      <c r="G66" s="15"/>
      <c r="H66" s="13"/>
      <c r="I66" s="12"/>
      <c r="J66" s="14"/>
      <c r="K66" s="188"/>
    </row>
    <row r="67" spans="2:11" s="189" customFormat="1" ht="18.5" hidden="1" thickBot="1" x14ac:dyDescent="0.4">
      <c r="B67" s="37"/>
      <c r="C67" s="16"/>
      <c r="D67" s="39"/>
      <c r="E67" s="12"/>
      <c r="F67" s="14"/>
      <c r="G67" s="15"/>
      <c r="H67" s="13"/>
      <c r="I67" s="12"/>
      <c r="J67" s="14"/>
      <c r="K67" s="188"/>
    </row>
    <row r="68" spans="2:11" s="189" customFormat="1" ht="18.5" hidden="1" thickBot="1" x14ac:dyDescent="0.4">
      <c r="B68" s="37"/>
      <c r="C68" s="16"/>
      <c r="D68" s="39"/>
      <c r="E68" s="12"/>
      <c r="F68" s="14"/>
      <c r="G68" s="15"/>
      <c r="H68" s="13"/>
      <c r="I68" s="12"/>
      <c r="J68" s="14"/>
      <c r="K68" s="188"/>
    </row>
    <row r="69" spans="2:11" s="189" customFormat="1" ht="18.5" hidden="1" thickBot="1" x14ac:dyDescent="0.4">
      <c r="B69" s="37"/>
      <c r="C69" s="16"/>
      <c r="D69" s="39"/>
      <c r="E69" s="12"/>
      <c r="F69" s="14"/>
      <c r="G69" s="15"/>
      <c r="H69" s="13"/>
      <c r="I69" s="12"/>
      <c r="J69" s="14"/>
      <c r="K69" s="188"/>
    </row>
    <row r="70" spans="2:11" s="189" customFormat="1" ht="18.5" hidden="1" thickBot="1" x14ac:dyDescent="0.4">
      <c r="B70" s="37"/>
      <c r="C70" s="16"/>
      <c r="D70" s="39"/>
      <c r="E70" s="12"/>
      <c r="F70" s="14"/>
      <c r="G70" s="15"/>
      <c r="H70" s="13"/>
      <c r="I70" s="12"/>
      <c r="J70" s="14"/>
      <c r="K70" s="188"/>
    </row>
    <row r="71" spans="2:11" s="189" customFormat="1" ht="18.5" hidden="1" thickBot="1" x14ac:dyDescent="0.4">
      <c r="B71" s="37"/>
      <c r="C71" s="16"/>
      <c r="D71" s="39"/>
      <c r="E71" s="12"/>
      <c r="F71" s="14"/>
      <c r="G71" s="15"/>
      <c r="H71" s="13"/>
      <c r="I71" s="12"/>
      <c r="J71" s="14"/>
      <c r="K71" s="188"/>
    </row>
    <row r="72" spans="2:11" s="199" customFormat="1" ht="18.5" hidden="1" thickBot="1" x14ac:dyDescent="0.4">
      <c r="B72" s="44" t="s">
        <v>81</v>
      </c>
      <c r="C72" s="45"/>
      <c r="D72" s="46"/>
      <c r="E72" s="18"/>
      <c r="F72" s="20"/>
      <c r="G72" s="21"/>
      <c r="H72" s="19"/>
      <c r="I72" s="18"/>
      <c r="J72" s="20"/>
      <c r="K72" s="198"/>
    </row>
    <row r="73" spans="2:11" s="199" customFormat="1" ht="18.5" hidden="1" thickBot="1" x14ac:dyDescent="0.4">
      <c r="B73" s="44" t="s">
        <v>82</v>
      </c>
      <c r="C73" s="45"/>
      <c r="D73" s="46"/>
      <c r="E73" s="18"/>
      <c r="F73" s="20"/>
      <c r="G73" s="21"/>
      <c r="H73" s="19"/>
      <c r="I73" s="18"/>
      <c r="J73" s="20"/>
      <c r="K73" s="198"/>
    </row>
    <row r="74" spans="2:11" s="189" customFormat="1" ht="18.5" hidden="1" thickBot="1" x14ac:dyDescent="0.4">
      <c r="B74" s="40" t="s">
        <v>83</v>
      </c>
      <c r="C74" s="41"/>
      <c r="D74" s="42" t="s">
        <v>74</v>
      </c>
      <c r="E74" s="22">
        <f t="shared" ref="E74:J74" si="10">SUM(E75:E81)</f>
        <v>0</v>
      </c>
      <c r="F74" s="24">
        <f t="shared" si="10"/>
        <v>0</v>
      </c>
      <c r="G74" s="25">
        <f t="shared" si="10"/>
        <v>0</v>
      </c>
      <c r="H74" s="23">
        <f t="shared" si="10"/>
        <v>0</v>
      </c>
      <c r="I74" s="22">
        <f t="shared" si="10"/>
        <v>0</v>
      </c>
      <c r="J74" s="24">
        <f t="shared" si="10"/>
        <v>0</v>
      </c>
      <c r="K74" s="188"/>
    </row>
    <row r="75" spans="2:11" s="189" customFormat="1" ht="18.5" hidden="1" thickBot="1" x14ac:dyDescent="0.4">
      <c r="B75" s="37" t="s">
        <v>84</v>
      </c>
      <c r="C75" s="16"/>
      <c r="D75" s="39"/>
      <c r="E75" s="12"/>
      <c r="F75" s="14"/>
      <c r="G75" s="15"/>
      <c r="H75" s="13"/>
      <c r="I75" s="12"/>
      <c r="J75" s="14"/>
      <c r="K75" s="188"/>
    </row>
    <row r="76" spans="2:11" s="189" customFormat="1" ht="18.5" hidden="1" thickBot="1" x14ac:dyDescent="0.4">
      <c r="B76" s="37"/>
      <c r="C76" s="16"/>
      <c r="D76" s="39"/>
      <c r="E76" s="12"/>
      <c r="F76" s="14"/>
      <c r="G76" s="15"/>
      <c r="H76" s="13"/>
      <c r="I76" s="12"/>
      <c r="J76" s="14"/>
      <c r="K76" s="188"/>
    </row>
    <row r="77" spans="2:11" s="189" customFormat="1" ht="18.5" hidden="1" thickBot="1" x14ac:dyDescent="0.4">
      <c r="B77" s="37"/>
      <c r="C77" s="16"/>
      <c r="D77" s="39"/>
      <c r="E77" s="12"/>
      <c r="F77" s="14"/>
      <c r="G77" s="15"/>
      <c r="H77" s="13"/>
      <c r="I77" s="12"/>
      <c r="J77" s="14"/>
      <c r="K77" s="188"/>
    </row>
    <row r="78" spans="2:11" s="189" customFormat="1" ht="18.5" hidden="1" thickBot="1" x14ac:dyDescent="0.4">
      <c r="B78" s="37"/>
      <c r="C78" s="16"/>
      <c r="D78" s="39"/>
      <c r="E78" s="12"/>
      <c r="F78" s="14"/>
      <c r="G78" s="15"/>
      <c r="H78" s="13"/>
      <c r="I78" s="12"/>
      <c r="J78" s="14"/>
      <c r="K78" s="188"/>
    </row>
    <row r="79" spans="2:11" s="189" customFormat="1" ht="18.5" hidden="1" thickBot="1" x14ac:dyDescent="0.4">
      <c r="B79" s="37"/>
      <c r="C79" s="16"/>
      <c r="D79" s="39"/>
      <c r="E79" s="12"/>
      <c r="F79" s="14"/>
      <c r="G79" s="15"/>
      <c r="H79" s="13"/>
      <c r="I79" s="12"/>
      <c r="J79" s="14"/>
      <c r="K79" s="188"/>
    </row>
    <row r="80" spans="2:11" s="199" customFormat="1" ht="18.5" hidden="1" thickBot="1" x14ac:dyDescent="0.4">
      <c r="B80" s="44" t="s">
        <v>85</v>
      </c>
      <c r="C80" s="45"/>
      <c r="D80" s="46"/>
      <c r="E80" s="18"/>
      <c r="F80" s="20"/>
      <c r="G80" s="21"/>
      <c r="H80" s="19"/>
      <c r="I80" s="18"/>
      <c r="J80" s="20"/>
      <c r="K80" s="198"/>
    </row>
    <row r="81" spans="2:11" s="199" customFormat="1" ht="18.5" hidden="1" thickBot="1" x14ac:dyDescent="0.4">
      <c r="B81" s="44" t="s">
        <v>86</v>
      </c>
      <c r="C81" s="45"/>
      <c r="D81" s="46"/>
      <c r="E81" s="18"/>
      <c r="F81" s="20"/>
      <c r="G81" s="21"/>
      <c r="H81" s="19"/>
      <c r="I81" s="18"/>
      <c r="J81" s="20"/>
      <c r="K81" s="198"/>
    </row>
    <row r="82" spans="2:11" s="189" customFormat="1" ht="18.5" hidden="1" thickBot="1" x14ac:dyDescent="0.4">
      <c r="B82" s="47"/>
      <c r="C82" s="166"/>
      <c r="D82" s="48"/>
      <c r="E82" s="50"/>
      <c r="F82" s="51"/>
      <c r="G82" s="52"/>
      <c r="H82" s="49"/>
      <c r="I82" s="50"/>
      <c r="J82" s="51"/>
      <c r="K82" s="188"/>
    </row>
    <row r="83" spans="2:11" s="194" customFormat="1" ht="18" thickBot="1" x14ac:dyDescent="0.4">
      <c r="B83" s="115" t="s">
        <v>87</v>
      </c>
      <c r="C83" s="95" t="s">
        <v>27</v>
      </c>
      <c r="D83" s="96" t="s">
        <v>29</v>
      </c>
      <c r="E83" s="98"/>
      <c r="F83" s="99"/>
      <c r="G83" s="97"/>
      <c r="H83" s="100" t="s">
        <v>205</v>
      </c>
      <c r="I83" s="76" t="s">
        <v>32</v>
      </c>
      <c r="J83" s="99"/>
      <c r="K83" s="193"/>
    </row>
    <row r="84" spans="2:11" s="185" customFormat="1" ht="18" thickBot="1" x14ac:dyDescent="0.4">
      <c r="B84" s="94" t="s">
        <v>200</v>
      </c>
      <c r="C84" s="95"/>
      <c r="D84" s="96" t="s">
        <v>252</v>
      </c>
      <c r="E84" s="98"/>
      <c r="F84" s="99"/>
      <c r="G84" s="97"/>
      <c r="H84" s="100"/>
      <c r="I84" s="98"/>
      <c r="J84" s="99"/>
      <c r="K84" s="184"/>
    </row>
    <row r="89" spans="2:11" x14ac:dyDescent="0.35">
      <c r="C89" s="182" t="s">
        <v>21</v>
      </c>
    </row>
  </sheetData>
  <mergeCells count="8">
    <mergeCell ref="B1:D1"/>
    <mergeCell ref="B2:B6"/>
    <mergeCell ref="C2:C6"/>
    <mergeCell ref="D2:D6"/>
    <mergeCell ref="E2:J2"/>
    <mergeCell ref="E3:F4"/>
    <mergeCell ref="G3:H4"/>
    <mergeCell ref="I3:J4"/>
  </mergeCells>
  <pageMargins left="0.7" right="0.7" top="0.75" bottom="0.75" header="0.3" footer="0.3"/>
  <ignoredErrors>
    <ignoredError sqref="H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2.график учебного процесса</vt:lpstr>
      <vt:lpstr>3. сводные данные</vt:lpstr>
      <vt:lpstr>4.план учебного процесса</vt:lpstr>
      <vt:lpstr>5.комплексные формы ПА</vt:lpstr>
      <vt:lpstr>6.практика</vt:lpstr>
      <vt:lpstr>7.график 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Тимур</cp:lastModifiedBy>
  <cp:lastPrinted>2019-10-27T12:30:48Z</cp:lastPrinted>
  <dcterms:created xsi:type="dcterms:W3CDTF">2018-11-05T10:08:41Z</dcterms:created>
  <dcterms:modified xsi:type="dcterms:W3CDTF">2019-10-27T12:32:49Z</dcterms:modified>
</cp:coreProperties>
</file>