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77\AppData\Local\Temp\Rar$DIa1816.20972\"/>
    </mc:Choice>
  </mc:AlternateContent>
  <bookViews>
    <workbookView xWindow="0" yWindow="0" windowWidth="28800" windowHeight="12435" firstSheet="2" activeTab="2"/>
  </bookViews>
  <sheets>
    <sheet name="2.график учебного процесса" sheetId="1" r:id="rId1"/>
    <sheet name="3. сводные данные" sheetId="2" r:id="rId2"/>
    <sheet name="4. план учебного процесса" sheetId="7" r:id="rId3"/>
    <sheet name="5.комплексные формы ПА" sheetId="4" r:id="rId4"/>
    <sheet name="6. практика" sheetId="5" r:id="rId5"/>
    <sheet name="7. ПА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6" l="1"/>
  <c r="L79" i="6"/>
  <c r="K79" i="6"/>
  <c r="I79" i="6"/>
  <c r="H79" i="6"/>
  <c r="G79" i="6"/>
  <c r="F79" i="6"/>
  <c r="E79" i="6"/>
  <c r="K73" i="6"/>
  <c r="J73" i="6"/>
  <c r="I73" i="6"/>
  <c r="H73" i="6"/>
  <c r="G73" i="6"/>
  <c r="F73" i="6"/>
  <c r="E73" i="6"/>
  <c r="K68" i="6"/>
  <c r="K56" i="6" s="1"/>
  <c r="K55" i="6" s="1"/>
  <c r="J68" i="6"/>
  <c r="I68" i="6"/>
  <c r="H68" i="6"/>
  <c r="G68" i="6"/>
  <c r="F68" i="6"/>
  <c r="E68" i="6"/>
  <c r="L62" i="6"/>
  <c r="J62" i="6"/>
  <c r="I62" i="6"/>
  <c r="H62" i="6"/>
  <c r="G62" i="6"/>
  <c r="F62" i="6"/>
  <c r="E62" i="6"/>
  <c r="L57" i="6"/>
  <c r="J57" i="6"/>
  <c r="I57" i="6"/>
  <c r="H57" i="6"/>
  <c r="H56" i="6" s="1"/>
  <c r="H55" i="6" s="1"/>
  <c r="G57" i="6"/>
  <c r="F57" i="6"/>
  <c r="F56" i="6" s="1"/>
  <c r="F55" i="6" s="1"/>
  <c r="F86" i="6" s="1"/>
  <c r="E57" i="6"/>
  <c r="L56" i="6"/>
  <c r="E56" i="6"/>
  <c r="E55" i="6"/>
  <c r="E54" i="6"/>
  <c r="L41" i="6"/>
  <c r="K41" i="6"/>
  <c r="J41" i="6"/>
  <c r="I41" i="6"/>
  <c r="H41" i="6"/>
  <c r="G41" i="6"/>
  <c r="F41" i="6"/>
  <c r="E41" i="6"/>
  <c r="L37" i="6"/>
  <c r="K37" i="6"/>
  <c r="J37" i="6"/>
  <c r="I37" i="6"/>
  <c r="H37" i="6"/>
  <c r="G37" i="6"/>
  <c r="F37" i="6"/>
  <c r="E37" i="6"/>
  <c r="L29" i="6"/>
  <c r="K29" i="6"/>
  <c r="J29" i="6"/>
  <c r="I29" i="6"/>
  <c r="H29" i="6"/>
  <c r="G29" i="6"/>
  <c r="F29" i="6"/>
  <c r="E29" i="6"/>
  <c r="L25" i="6"/>
  <c r="K25" i="6"/>
  <c r="J25" i="6"/>
  <c r="I25" i="6"/>
  <c r="H25" i="6"/>
  <c r="G25" i="6"/>
  <c r="F25" i="6"/>
  <c r="F11" i="6" s="1"/>
  <c r="E25" i="6"/>
  <c r="L21" i="6"/>
  <c r="K21" i="6"/>
  <c r="J21" i="6"/>
  <c r="I21" i="6"/>
  <c r="H21" i="6"/>
  <c r="F21" i="6"/>
  <c r="E21" i="6"/>
  <c r="L12" i="6"/>
  <c r="K12" i="6"/>
  <c r="K11" i="6" s="1"/>
  <c r="J12" i="6"/>
  <c r="I12" i="6"/>
  <c r="I11" i="6" s="1"/>
  <c r="H12" i="6"/>
  <c r="G12" i="6"/>
  <c r="G11" i="6" s="1"/>
  <c r="F12" i="6"/>
  <c r="E12" i="6"/>
  <c r="Q79" i="7"/>
  <c r="S73" i="7"/>
  <c r="S68" i="7"/>
  <c r="R62" i="7"/>
  <c r="R57" i="7"/>
  <c r="Q57" i="7"/>
  <c r="E53" i="7"/>
  <c r="L41" i="7"/>
  <c r="K41" i="7"/>
  <c r="J56" i="6" l="1"/>
  <c r="J55" i="6" s="1"/>
  <c r="G56" i="6"/>
  <c r="G55" i="6" s="1"/>
  <c r="I56" i="6"/>
  <c r="I55" i="6" s="1"/>
  <c r="E11" i="6"/>
  <c r="E86" i="6" s="1"/>
  <c r="H11" i="6"/>
  <c r="J11" i="6"/>
  <c r="L11" i="6"/>
  <c r="E50" i="7"/>
  <c r="I37" i="7" l="1"/>
  <c r="E43" i="7"/>
  <c r="J41" i="7" l="1"/>
  <c r="P41" i="7"/>
  <c r="E49" i="7"/>
  <c r="S41" i="7" l="1"/>
  <c r="T95" i="7"/>
  <c r="T94" i="7"/>
  <c r="T93" i="7"/>
  <c r="T90" i="7"/>
  <c r="T88" i="7"/>
  <c r="T87" i="7"/>
  <c r="T86" i="7"/>
  <c r="E80" i="7"/>
  <c r="E79" i="7" s="1"/>
  <c r="S79" i="7"/>
  <c r="R79" i="7"/>
  <c r="P79" i="7"/>
  <c r="O79" i="7"/>
  <c r="N79" i="7"/>
  <c r="M79" i="7"/>
  <c r="L79" i="7"/>
  <c r="K79" i="7"/>
  <c r="J79" i="7"/>
  <c r="I55" i="7"/>
  <c r="H79" i="7"/>
  <c r="G79" i="7"/>
  <c r="F79" i="7"/>
  <c r="R73" i="7"/>
  <c r="Q73" i="7"/>
  <c r="P73" i="7"/>
  <c r="O73" i="7"/>
  <c r="N73" i="7"/>
  <c r="M73" i="7"/>
  <c r="L73" i="7"/>
  <c r="K73" i="7"/>
  <c r="J73" i="7"/>
  <c r="H73" i="7"/>
  <c r="G73" i="7"/>
  <c r="F73" i="7"/>
  <c r="R68" i="7"/>
  <c r="Q68" i="7"/>
  <c r="P68" i="7"/>
  <c r="O68" i="7"/>
  <c r="N68" i="7"/>
  <c r="M68" i="7"/>
  <c r="L68" i="7"/>
  <c r="K68" i="7"/>
  <c r="J68" i="7"/>
  <c r="H68" i="7"/>
  <c r="G68" i="7"/>
  <c r="F68" i="7"/>
  <c r="E68" i="7"/>
  <c r="E64" i="7"/>
  <c r="E63" i="7"/>
  <c r="S62" i="7"/>
  <c r="Q62" i="7"/>
  <c r="P62" i="7"/>
  <c r="O62" i="7"/>
  <c r="N62" i="7"/>
  <c r="N56" i="7" s="1"/>
  <c r="N55" i="7" s="1"/>
  <c r="M62" i="7"/>
  <c r="L62" i="7"/>
  <c r="K62" i="7"/>
  <c r="J62" i="7"/>
  <c r="H62" i="7"/>
  <c r="G62" i="7"/>
  <c r="F62" i="7"/>
  <c r="S57" i="7"/>
  <c r="P57" i="7"/>
  <c r="O57" i="7"/>
  <c r="N57" i="7"/>
  <c r="M57" i="7"/>
  <c r="M56" i="7" s="1"/>
  <c r="M55" i="7" s="1"/>
  <c r="L57" i="7"/>
  <c r="K57" i="7"/>
  <c r="J57" i="7"/>
  <c r="H57" i="7"/>
  <c r="H56" i="7" s="1"/>
  <c r="G57" i="7"/>
  <c r="F57" i="7"/>
  <c r="E57" i="7"/>
  <c r="P56" i="7"/>
  <c r="L56" i="7"/>
  <c r="L55" i="7" s="1"/>
  <c r="G56" i="7"/>
  <c r="P55" i="7"/>
  <c r="G55" i="7"/>
  <c r="G86" i="7" s="1"/>
  <c r="G89" i="7" s="1"/>
  <c r="G91" i="7" s="1"/>
  <c r="F54" i="7"/>
  <c r="E48" i="7"/>
  <c r="E46" i="7"/>
  <c r="E45" i="7"/>
  <c r="E44" i="7"/>
  <c r="E41" i="7" s="1"/>
  <c r="E47" i="7"/>
  <c r="E52" i="7"/>
  <c r="E51" i="7"/>
  <c r="R41" i="7"/>
  <c r="Q41" i="7"/>
  <c r="O41" i="7"/>
  <c r="N41" i="7"/>
  <c r="M41" i="7"/>
  <c r="H41" i="7"/>
  <c r="G41" i="7"/>
  <c r="F41" i="7"/>
  <c r="E39" i="7"/>
  <c r="E38" i="7"/>
  <c r="S37" i="7"/>
  <c r="R37" i="7"/>
  <c r="Q37" i="7"/>
  <c r="P37" i="7"/>
  <c r="O37" i="7"/>
  <c r="N37" i="7"/>
  <c r="M37" i="7"/>
  <c r="L37" i="7"/>
  <c r="K37" i="7"/>
  <c r="J37" i="7"/>
  <c r="H37" i="7"/>
  <c r="G37" i="7"/>
  <c r="F37" i="7"/>
  <c r="E34" i="7"/>
  <c r="E31" i="7"/>
  <c r="E30" i="7"/>
  <c r="S29" i="7"/>
  <c r="S89" i="7" s="1"/>
  <c r="R29" i="7"/>
  <c r="Q29" i="7"/>
  <c r="P29" i="7"/>
  <c r="O29" i="7"/>
  <c r="N29" i="7"/>
  <c r="M29" i="7"/>
  <c r="L29" i="7"/>
  <c r="K29" i="7"/>
  <c r="J29" i="7"/>
  <c r="H29" i="7"/>
  <c r="G29" i="7"/>
  <c r="F29" i="7"/>
  <c r="S25" i="7"/>
  <c r="R25" i="7"/>
  <c r="Q25" i="7"/>
  <c r="P25" i="7"/>
  <c r="O25" i="7"/>
  <c r="N25" i="7"/>
  <c r="L25" i="7"/>
  <c r="K25" i="7"/>
  <c r="J25" i="7"/>
  <c r="H25" i="7"/>
  <c r="G25" i="7"/>
  <c r="F25" i="7"/>
  <c r="E25" i="7"/>
  <c r="E24" i="7"/>
  <c r="E23" i="7"/>
  <c r="E22" i="7"/>
  <c r="S21" i="7"/>
  <c r="R21" i="7"/>
  <c r="Q21" i="7"/>
  <c r="P21" i="7"/>
  <c r="O21" i="7"/>
  <c r="N21" i="7"/>
  <c r="L21" i="7"/>
  <c r="K21" i="7"/>
  <c r="J21" i="7"/>
  <c r="I21" i="7"/>
  <c r="H21" i="7"/>
  <c r="G21" i="7"/>
  <c r="F21" i="7"/>
  <c r="E17" i="7"/>
  <c r="E16" i="7"/>
  <c r="E12" i="7" s="1"/>
  <c r="E15" i="7"/>
  <c r="E14" i="7"/>
  <c r="E13" i="7"/>
  <c r="S12" i="7"/>
  <c r="R12" i="7"/>
  <c r="R11" i="7" s="1"/>
  <c r="Q12" i="7"/>
  <c r="P12" i="7"/>
  <c r="O12" i="7"/>
  <c r="N12" i="7"/>
  <c r="N11" i="7" s="1"/>
  <c r="N89" i="7" s="1"/>
  <c r="L12" i="7"/>
  <c r="K12" i="7"/>
  <c r="K11" i="7" s="1"/>
  <c r="J12" i="7"/>
  <c r="J11" i="7" s="1"/>
  <c r="I12" i="7"/>
  <c r="H12" i="7"/>
  <c r="G12" i="7"/>
  <c r="F12" i="7"/>
  <c r="P11" i="7"/>
  <c r="M11" i="7"/>
  <c r="L11" i="7"/>
  <c r="M89" i="7" l="1"/>
  <c r="M91" i="7" s="1"/>
  <c r="G11" i="7"/>
  <c r="F56" i="7"/>
  <c r="F55" i="7" s="1"/>
  <c r="O56" i="7"/>
  <c r="O55" i="7" s="1"/>
  <c r="H87" i="7"/>
  <c r="H55" i="7"/>
  <c r="H89" i="7" s="1"/>
  <c r="H91" i="7" s="1"/>
  <c r="F11" i="7"/>
  <c r="H11" i="7"/>
  <c r="O11" i="7"/>
  <c r="O89" i="7" s="1"/>
  <c r="Q11" i="7"/>
  <c r="S11" i="7"/>
  <c r="E21" i="7"/>
  <c r="E11" i="7" s="1"/>
  <c r="Q56" i="7"/>
  <c r="Q55" i="7" s="1"/>
  <c r="R89" i="7"/>
  <c r="R92" i="7" s="1"/>
  <c r="E29" i="7"/>
  <c r="E37" i="7"/>
  <c r="F86" i="7"/>
  <c r="F89" i="7" s="1"/>
  <c r="F91" i="7" s="1"/>
  <c r="S56" i="7"/>
  <c r="E73" i="7"/>
  <c r="K56" i="7"/>
  <c r="K55" i="7" s="1"/>
  <c r="K89" i="7" s="1"/>
  <c r="K91" i="7" s="1"/>
  <c r="I88" i="7"/>
  <c r="I89" i="7" s="1"/>
  <c r="I91" i="7" s="1"/>
  <c r="E62" i="7"/>
  <c r="J56" i="7"/>
  <c r="J55" i="7" s="1"/>
  <c r="J89" i="7" s="1"/>
  <c r="J91" i="7" s="1"/>
  <c r="L89" i="7"/>
  <c r="L91" i="7" s="1"/>
  <c r="Q89" i="7"/>
  <c r="Q91" i="7" s="1"/>
  <c r="P89" i="7"/>
  <c r="P91" i="7" s="1"/>
  <c r="S91" i="7"/>
  <c r="S92" i="7"/>
  <c r="R56" i="7"/>
  <c r="R55" i="7" s="1"/>
  <c r="N92" i="7"/>
  <c r="N91" i="7"/>
  <c r="O91" i="7"/>
  <c r="O92" i="7"/>
  <c r="P92" i="7" l="1"/>
  <c r="E56" i="7"/>
  <c r="E55" i="7" s="1"/>
  <c r="E89" i="7" s="1"/>
  <c r="E91" i="7" s="1"/>
  <c r="Q92" i="7"/>
  <c r="R91" i="7"/>
  <c r="T91" i="7" s="1"/>
  <c r="T89" i="7"/>
  <c r="T92" i="7"/>
  <c r="T100" i="7" s="1"/>
  <c r="H17" i="5" l="1"/>
  <c r="G17" i="5"/>
  <c r="P10" i="2"/>
  <c r="N10" i="2"/>
  <c r="M10" i="2"/>
  <c r="J10" i="2"/>
  <c r="I10" i="2"/>
  <c r="I25" i="7"/>
</calcChain>
</file>

<file path=xl/sharedStrings.xml><?xml version="1.0" encoding="utf-8"?>
<sst xmlns="http://schemas.openxmlformats.org/spreadsheetml/2006/main" count="884" uniqueCount="380">
  <si>
    <t>2. ГРАФИК УЧЕБНОГО ПРОЦЕССА</t>
  </si>
  <si>
    <t>Курс</t>
  </si>
  <si>
    <t>Сентябрь</t>
  </si>
  <si>
    <t>29 сен - 5 окт</t>
  </si>
  <si>
    <t>Октябрь</t>
  </si>
  <si>
    <t>27 окт - 2 нояб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</si>
  <si>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</si>
  <si>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</si>
  <si>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</si>
  <si>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</si>
  <si>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</si>
  <si>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</si>
  <si>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</si>
  <si>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</si>
  <si>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</si>
  <si>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</si>
  <si>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</si>
  <si>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</si>
  <si>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</si>
  <si>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</si>
  <si>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</si>
  <si>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</si>
  <si>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</si>
  <si>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</si>
  <si>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</si>
  <si>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</si>
  <si>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</si>
  <si>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</si>
  <si>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</si>
  <si>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</si>
  <si>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</si>
  <si>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</si>
  <si>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</si>
  <si>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</si>
  <si>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</si>
  <si>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</si>
  <si>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</si>
  <si>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</si>
  <si>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</si>
  <si>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</si>
  <si>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</si>
  <si>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</si>
  <si>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</si>
  <si>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</si>
  <si>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</si>
  <si>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3 - 9 авг</t>
  </si>
  <si>
    <t>10 - 16 авг</t>
  </si>
  <si>
    <t>17 - 23 авг</t>
  </si>
  <si>
    <t>24 - 31 авг</t>
  </si>
  <si>
    <t>1</t>
  </si>
  <si>
    <t>17</t>
  </si>
  <si>
    <t>=</t>
  </si>
  <si>
    <t>: :</t>
  </si>
  <si>
    <t>9</t>
  </si>
  <si>
    <t>2</t>
  </si>
  <si>
    <t>У</t>
  </si>
  <si>
    <t>3</t>
  </si>
  <si>
    <t>П</t>
  </si>
  <si>
    <t>4</t>
  </si>
  <si>
    <t>Х</t>
  </si>
  <si>
    <t>III</t>
  </si>
  <si>
    <t>*</t>
  </si>
  <si>
    <t>Условные обозначения:</t>
  </si>
  <si>
    <t>-</t>
  </si>
  <si>
    <t>теоретическое обучение</t>
  </si>
  <si>
    <t>учебная практика</t>
  </si>
  <si>
    <t>ГИА</t>
  </si>
  <si>
    <t>::</t>
  </si>
  <si>
    <t>промежуточная аттестация</t>
  </si>
  <si>
    <t>производственная практика</t>
  </si>
  <si>
    <t>каникулы</t>
  </si>
  <si>
    <t>занятия отсутствуют</t>
  </si>
  <si>
    <t xml:space="preserve"> преддипломная  практика </t>
  </si>
  <si>
    <t>Курсы</t>
  </si>
  <si>
    <t>Промежуточная аттестация</t>
  </si>
  <si>
    <t>Государственная итоговая аттестация</t>
  </si>
  <si>
    <t>Каникулы</t>
  </si>
  <si>
    <t>Всего                            (по курсам)</t>
  </si>
  <si>
    <t>ак. часов</t>
  </si>
  <si>
    <t>недель</t>
  </si>
  <si>
    <t>I курс</t>
  </si>
  <si>
    <t>0+2=2</t>
  </si>
  <si>
    <t>2+9=11</t>
  </si>
  <si>
    <t>II курс</t>
  </si>
  <si>
    <t>III курс</t>
  </si>
  <si>
    <t>Всего</t>
  </si>
  <si>
    <t>4. План учебного процесса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</si>
  <si>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</si>
  <si>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</si>
  <si>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</si>
  <si>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Общий объём образовательной программы (ак.ч.)</t>
  </si>
  <si>
    <t>Промежуточная аттестация (ак.ч.)</t>
  </si>
  <si>
    <t>Учебная и производственная практика (ак.ч.)</t>
  </si>
  <si>
    <t>Учебная нагрузка обучающихся (ак.ч.)</t>
  </si>
  <si>
    <t>Распределение объёма работы обучающихся во взаимодействии с преподавателем (по курсам и полугодиям (ак.ч.)</t>
  </si>
  <si>
    <t>Экзамены по дисциплинам и МДК, ГИА (ак.ч.)</t>
  </si>
  <si>
    <t>Экзамены квалификационные (ак.ч.)</t>
  </si>
  <si>
    <t>Самостоятельная работа обучающихся</t>
  </si>
  <si>
    <t>Объём работы обучающихся во взаимодействии с преподавателем</t>
  </si>
  <si>
    <t>1 курс</t>
  </si>
  <si>
    <t>2 курс</t>
  </si>
  <si>
    <t>3 курс</t>
  </si>
  <si>
    <t>Всего занятий</t>
  </si>
  <si>
    <t>По дисциплинам и МДК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</si>
  <si>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</si>
  <si>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</si>
  <si>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</si>
  <si>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</si>
  <si>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</si>
  <si>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</si>
  <si>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 xml:space="preserve">Теоретическое обучение </t>
  </si>
  <si>
    <t>Лабораторные и практические занятия</t>
  </si>
  <si>
    <t>Курсовая работа (проект)</t>
  </si>
  <si>
    <t>17 нед.                                                                  ( в т.ч. теор.обучение - 17 нед.)</t>
  </si>
  <si>
    <t>Общеобразовательный цикл</t>
  </si>
  <si>
    <t>9ДЗ/3Э</t>
  </si>
  <si>
    <t>6ДЗ/2Э</t>
  </si>
  <si>
    <t>ОД.01</t>
  </si>
  <si>
    <t>Русский язык</t>
  </si>
  <si>
    <t>-/Э</t>
  </si>
  <si>
    <t>ОД.02</t>
  </si>
  <si>
    <t>Литература</t>
  </si>
  <si>
    <t>-/ДЗ</t>
  </si>
  <si>
    <t>ОД.03</t>
  </si>
  <si>
    <t>Иностранный язык</t>
  </si>
  <si>
    <t>ОД.04</t>
  </si>
  <si>
    <t>История</t>
  </si>
  <si>
    <t>ОД.05</t>
  </si>
  <si>
    <t>Математика</t>
  </si>
  <si>
    <t>ОД.06</t>
  </si>
  <si>
    <t>Астрономия</t>
  </si>
  <si>
    <t>ДЗ</t>
  </si>
  <si>
    <t>ОД.07</t>
  </si>
  <si>
    <t>Физическая культура</t>
  </si>
  <si>
    <t>ОД.08</t>
  </si>
  <si>
    <t>Основы безопасности жизнедеятельности</t>
  </si>
  <si>
    <t>Дисциплины по выбору из обязательных предметных областей</t>
  </si>
  <si>
    <t>2ДЗ/1Э</t>
  </si>
  <si>
    <t>ОД.09</t>
  </si>
  <si>
    <t>ОД.10</t>
  </si>
  <si>
    <t>Естествознание</t>
  </si>
  <si>
    <t>ОД.11</t>
  </si>
  <si>
    <t>Дополнительные дисциплины по выбору обучающихся</t>
  </si>
  <si>
    <t>1ДЗ</t>
  </si>
  <si>
    <t>ОД.12.01</t>
  </si>
  <si>
    <t>ОД.12.02</t>
  </si>
  <si>
    <t>История родного края</t>
  </si>
  <si>
    <t>Промежуточная аттестация по циклу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</si>
  <si>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</si>
  <si>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</si>
  <si>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</si>
  <si>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</si>
  <si>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</si>
  <si>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ОГСЭ.03</t>
  </si>
  <si>
    <t>ОГСЭ.04</t>
  </si>
  <si>
    <t>ОГСЭ.05</t>
  </si>
  <si>
    <t>Психология общения</t>
  </si>
  <si>
    <t>ОГСЭ.06</t>
  </si>
  <si>
    <t>ЕН.00</t>
  </si>
  <si>
    <t xml:space="preserve">Математический и общий естественнонаучный цикл </t>
  </si>
  <si>
    <t>ЕН.01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</si>
  <si>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</si>
  <si>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</si>
  <si>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</si>
  <si>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</si>
  <si>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</si>
  <si>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</si>
  <si>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</si>
  <si>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</si>
  <si>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</si>
  <si>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Кдз№1</t>
  </si>
  <si>
    <t>ОП.08</t>
  </si>
  <si>
    <t>П.00</t>
  </si>
  <si>
    <t>Профессиональный цикл</t>
  </si>
  <si>
    <t>ПМ.00</t>
  </si>
  <si>
    <t>Профессиональные модули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</si>
  <si>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</si>
  <si>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</si>
  <si>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</si>
  <si>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</si>
  <si>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</si>
  <si>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</si>
  <si>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Промежуточная аттестация по модулю</t>
  </si>
  <si>
    <t>ПМ.02</t>
  </si>
  <si>
    <t>МДК.02.01</t>
  </si>
  <si>
    <t>Кдз№2</t>
  </si>
  <si>
    <t>МДК.02.02</t>
  </si>
  <si>
    <t>УП.02</t>
  </si>
  <si>
    <t>ПП.02</t>
  </si>
  <si>
    <t>ПМ.03</t>
  </si>
  <si>
    <t>МДК.03.01</t>
  </si>
  <si>
    <t>Кдз№3</t>
  </si>
  <si>
    <t>УП.03</t>
  </si>
  <si>
    <t>ПП.03</t>
  </si>
  <si>
    <t>ПМ.04</t>
  </si>
  <si>
    <t>МДК.04.01</t>
  </si>
  <si>
    <t>УП.04</t>
  </si>
  <si>
    <t>ПП.04</t>
  </si>
  <si>
    <t>ПДП.00</t>
  </si>
  <si>
    <t>Преддипломная практика</t>
  </si>
  <si>
    <t>Промежуточная аттестация, всего ак.ч.</t>
  </si>
  <si>
    <t>ПА</t>
  </si>
  <si>
    <t>Практика, всего ак.ч.</t>
  </si>
  <si>
    <t>практика</t>
  </si>
  <si>
    <t>Самостоятельная работа, всего ак.ч.</t>
  </si>
  <si>
    <t>сам.р.</t>
  </si>
  <si>
    <t>ИТОГО:</t>
  </si>
  <si>
    <t>ТО</t>
  </si>
  <si>
    <t>ГИА.00</t>
  </si>
  <si>
    <t>ВСЕГО:</t>
  </si>
  <si>
    <t>Всего в семестре</t>
  </si>
  <si>
    <t>учебная нагрузка (ТО+сам.р), в рамках 36 часовой недели</t>
  </si>
  <si>
    <t>Государственная итоговая аттестация  (с 18 мая по 28 июня) - 216 ак.ч./6 нед.</t>
  </si>
  <si>
    <t>преддипломная практика</t>
  </si>
  <si>
    <t>экзамены</t>
  </si>
  <si>
    <t>дифференцированные зачеты</t>
  </si>
  <si>
    <t>0,5+0,5=1</t>
  </si>
  <si>
    <t xml:space="preserve">Обществознание                                   </t>
  </si>
  <si>
    <t>5. Комплексные формы промежуточной аттестации:</t>
  </si>
  <si>
    <t>Семестр</t>
  </si>
  <si>
    <t>Код</t>
  </si>
  <si>
    <t>Наименование</t>
  </si>
  <si>
    <t>Форма промежуточной аттестации</t>
  </si>
  <si>
    <t>з - зачёт</t>
  </si>
  <si>
    <t>ДЗ - дифференцированный зачёт</t>
  </si>
  <si>
    <t>Э - экзамен</t>
  </si>
  <si>
    <t>Кэ - комплексный экзамен</t>
  </si>
  <si>
    <t>Кдз - комплексный дифференцированный зачёт</t>
  </si>
  <si>
    <t>Экв - экзамен квалификационный</t>
  </si>
  <si>
    <t xml:space="preserve">6. Практика </t>
  </si>
  <si>
    <t>№ п/п</t>
  </si>
  <si>
    <t>ПМ, в рамках которого проводится практика</t>
  </si>
  <si>
    <t>Наименование практики</t>
  </si>
  <si>
    <t>Условия реализации</t>
  </si>
  <si>
    <t xml:space="preserve">Семестр </t>
  </si>
  <si>
    <t>Продолжительность практики</t>
  </si>
  <si>
    <t>ак.ч.</t>
  </si>
  <si>
    <t>Производственная преддипломная практика</t>
  </si>
  <si>
    <t xml:space="preserve">Непрерывно </t>
  </si>
  <si>
    <t xml:space="preserve"> </t>
  </si>
  <si>
    <t>обучение не предусмотрено</t>
  </si>
  <si>
    <t>9,5</t>
  </si>
  <si>
    <t>ПМ.05</t>
  </si>
  <si>
    <t>УП.05</t>
  </si>
  <si>
    <t>ПП.05</t>
  </si>
  <si>
    <t>МДК.05.01</t>
  </si>
  <si>
    <t>МДК.04.02</t>
  </si>
  <si>
    <t>Экв</t>
  </si>
  <si>
    <t>Э</t>
  </si>
  <si>
    <t>1Кдз/1Экв</t>
  </si>
  <si>
    <t>Кдз№5</t>
  </si>
  <si>
    <t>6 нед.</t>
  </si>
  <si>
    <t>Кдз№4</t>
  </si>
  <si>
    <t xml:space="preserve">Учебная </t>
  </si>
  <si>
    <t>Производственная</t>
  </si>
  <si>
    <t>Концентрированно</t>
  </si>
  <si>
    <t>6</t>
  </si>
  <si>
    <t>8</t>
  </si>
  <si>
    <t>ОП.09</t>
  </si>
  <si>
    <t>Дисциплины (обязательные)</t>
  </si>
  <si>
    <t>0+0,5=0,5</t>
  </si>
  <si>
    <t>(УП,ПП,ПДП)</t>
  </si>
  <si>
    <t>2+8=10</t>
  </si>
  <si>
    <t>5</t>
  </si>
  <si>
    <t xml:space="preserve">24,5 </t>
  </si>
  <si>
    <t>сам.работа</t>
  </si>
  <si>
    <t>17+24,5=41,5</t>
  </si>
  <si>
    <t>612+882=1494</t>
  </si>
  <si>
    <t>1+2=3</t>
  </si>
  <si>
    <t>ЕН.02</t>
  </si>
  <si>
    <t>Экономика организации</t>
  </si>
  <si>
    <t>Статистика</t>
  </si>
  <si>
    <t>Менеджмент</t>
  </si>
  <si>
    <t>Документационное обеспечение управления</t>
  </si>
  <si>
    <t>Финансы, денежное обращение и кредит</t>
  </si>
  <si>
    <t>Налоги и налогообложение</t>
  </si>
  <si>
    <t>Основы бухгалтерского учета</t>
  </si>
  <si>
    <t>Аудит</t>
  </si>
  <si>
    <t>ОП.10</t>
  </si>
  <si>
    <t>Безопасность жизнедеятельности</t>
  </si>
  <si>
    <t>Проведение расчетов с бюджетом и внебюджетными фондами</t>
  </si>
  <si>
    <t>Организация расчетов с бюджетом и внебюджетными фондами</t>
  </si>
  <si>
    <t>Организация деятельности кассира</t>
  </si>
  <si>
    <t>13,5</t>
  </si>
  <si>
    <t>17+20,5=37,5</t>
  </si>
  <si>
    <t>612+738=1350</t>
  </si>
  <si>
    <t>486+342=828</t>
  </si>
  <si>
    <t>13,5+9,5=23</t>
  </si>
  <si>
    <t>0+1=1</t>
  </si>
  <si>
    <t>2+2=4</t>
  </si>
  <si>
    <r>
      <t xml:space="preserve">Выполнение работ по одной или нескольким профессиям рабочих или должностям служащих:  </t>
    </r>
    <r>
      <rPr>
        <i/>
        <sz val="10"/>
        <color theme="1"/>
        <rFont val="Times New Roman"/>
        <family val="1"/>
        <charset val="204"/>
      </rPr>
      <t>Кассир, код 23369</t>
    </r>
  </si>
  <si>
    <t>Документирование хозяйственных операций и ведение бухгалтерского учета активов организации</t>
  </si>
  <si>
    <t>Практические основы бухгалтерского учета активов организации</t>
  </si>
  <si>
    <t xml:space="preserve">Ведение бухгалтерского учета источников формирования активов, выполнение работ по инвентаризации активов и финансовых обязательств организации </t>
  </si>
  <si>
    <t>Практические основы бухгалтерского учета источников формирования активов организации</t>
  </si>
  <si>
    <t>Составление и использование бухгалтерской (финансовой) отчетности</t>
  </si>
  <si>
    <t>Технология составления бухгалтерской (финансовой) отчетности</t>
  </si>
  <si>
    <t>Основы анализа бухгалтерской (финансовой) отчетности</t>
  </si>
  <si>
    <t>102 нед.</t>
  </si>
  <si>
    <t>5 нед.</t>
  </si>
  <si>
    <t>4 нед.</t>
  </si>
  <si>
    <t>2 нед.</t>
  </si>
  <si>
    <t>124нед.</t>
  </si>
  <si>
    <t>-/-/-/ДЗ</t>
  </si>
  <si>
    <t>2ДЗ</t>
  </si>
  <si>
    <t>1ДЗ/1Кдз/1Экв</t>
  </si>
  <si>
    <t>Кдз№6</t>
  </si>
  <si>
    <t>1ДЗ/5Кдз/5Экв</t>
  </si>
  <si>
    <t>2ДЗ/5Кдз/5Экв</t>
  </si>
  <si>
    <t>2+1Экв</t>
  </si>
  <si>
    <t>3+1Кдз</t>
  </si>
  <si>
    <t>2Экв</t>
  </si>
  <si>
    <t>Выполнение работ по одной или нескольким профессиям рабочих или должностям служащих:  Кассир, код 23369</t>
  </si>
  <si>
    <r>
      <t xml:space="preserve">Выполнение работ по одной или нескольким профессиям рабочих или должностям служащих:  </t>
    </r>
    <r>
      <rPr>
        <i/>
        <sz val="12"/>
        <color rgb="FF000000"/>
        <rFont val="Times New Roman"/>
        <family val="1"/>
        <charset val="204"/>
      </rPr>
      <t>Кассир, код 23369</t>
    </r>
  </si>
  <si>
    <t>ОП.11</t>
  </si>
  <si>
    <t>Основы предпринимательской деятельности</t>
  </si>
  <si>
    <t>25 нед.                                                                  ( в т.ч. теор.обучение - 23 нед., 1,5 нед. - инд.проект, 0,5 ПА)</t>
  </si>
  <si>
    <t>сам. работа</t>
  </si>
  <si>
    <t>Родной язык и родная литература</t>
  </si>
  <si>
    <t>Информатика</t>
  </si>
  <si>
    <t>ОП.12</t>
  </si>
  <si>
    <t>Выпускная квалификационная работа в виде дипломной работы (дипломного проекта) и демонстрационного экзамена</t>
  </si>
  <si>
    <t>общ - 78</t>
  </si>
  <si>
    <t>физ - 48</t>
  </si>
  <si>
    <t>хим - 30</t>
  </si>
  <si>
    <t>биол - 30</t>
  </si>
  <si>
    <t>24 нед.                                                                  ( в т.ч. теор.обучение - 20,5 нед., 2 УП, 1 ПП, 0,5ПА)</t>
  </si>
  <si>
    <t>20,5</t>
  </si>
  <si>
    <t>17 нед.                                                                  ( в т.ч. теор.обучение - 13,5 нед., 1 УП, 2 ПП, 0,5 ПА)</t>
  </si>
  <si>
    <t>24 нед.                                                                  ( в т.ч. теор.обучение - 9,5 нед., 2 УП, 2 ПП, 0,5 ПА, 4 ПДП, 6 ГИА)</t>
  </si>
  <si>
    <t>,</t>
  </si>
  <si>
    <t>Экв.01</t>
  </si>
  <si>
    <t>Экв.02</t>
  </si>
  <si>
    <t>Экв.03</t>
  </si>
  <si>
    <t>Экв.04</t>
  </si>
  <si>
    <t>0+72=72</t>
  </si>
  <si>
    <t>0+36=36</t>
  </si>
  <si>
    <t>36+72=108</t>
  </si>
  <si>
    <t>72+72=144</t>
  </si>
  <si>
    <t>2+0=2</t>
  </si>
  <si>
    <t>з/з/з/ДЗ</t>
  </si>
  <si>
    <t>6ДЗ/3з</t>
  </si>
  <si>
    <t>зачёты</t>
  </si>
  <si>
    <t>-/Кдз№3</t>
  </si>
  <si>
    <t>-/Кдз№5</t>
  </si>
  <si>
    <t>Кдз№7</t>
  </si>
  <si>
    <t>3ДЗ/2Кдз/3Э</t>
  </si>
  <si>
    <t>-/Кдз№6</t>
  </si>
  <si>
    <t>1+2Экв</t>
  </si>
  <si>
    <t>3+3Кдз</t>
  </si>
  <si>
    <t>1+1Кдз</t>
  </si>
  <si>
    <t>6+2Кдз</t>
  </si>
  <si>
    <t>22ДЗ/7Кдз/3з/6Э/5Экв</t>
  </si>
  <si>
    <t>7. График промежуточной аттестации</t>
  </si>
  <si>
    <t>з</t>
  </si>
  <si>
    <t>Экв.05</t>
  </si>
  <si>
    <t>Иностранный язык в профессиональной деятельности</t>
  </si>
  <si>
    <t>ОД.00</t>
  </si>
  <si>
    <t>Экологические основы природопользования</t>
  </si>
  <si>
    <t>Основы экономической теории</t>
  </si>
  <si>
    <r>
      <t>Русский язык и культура речи</t>
    </r>
    <r>
      <rPr>
        <i/>
        <sz val="10"/>
        <color rgb="FF000000"/>
        <rFont val="Times New Roman"/>
        <family val="1"/>
        <charset val="204"/>
      </rPr>
      <t>/Коммуникативный практикум</t>
    </r>
  </si>
  <si>
    <r>
      <t xml:space="preserve">Информационные технологии в профессиональной деятельности/ </t>
    </r>
    <r>
      <rPr>
        <i/>
        <sz val="10"/>
        <color theme="1"/>
        <rFont val="Times New Roman"/>
        <family val="1"/>
        <charset val="204"/>
      </rPr>
      <t>Адаптивные информационные технологии в профессиональной деятельности</t>
    </r>
  </si>
  <si>
    <t>Бухгалтерская технология проведения и оформления инвентаризации</t>
  </si>
  <si>
    <t>Мененджмент</t>
  </si>
  <si>
    <t>эк-ка -  88</t>
  </si>
  <si>
    <t>право - 84</t>
  </si>
  <si>
    <t>2,2,2,-,</t>
  </si>
  <si>
    <t>12,13,8,9</t>
  </si>
  <si>
    <t>Информационные технологии в профессиональной деятельности/ Адаптивные информационные технологии в профессиональной деятельности</t>
  </si>
  <si>
    <t>0+18=18</t>
  </si>
  <si>
    <t>18+18=36</t>
  </si>
  <si>
    <r>
      <t xml:space="preserve">3. Сводные данные по бюджету времени </t>
    </r>
    <r>
      <rPr>
        <i/>
        <sz val="14"/>
        <color rgb="FF000000"/>
        <rFont val="Times New Roman"/>
        <family val="1"/>
        <charset val="204"/>
      </rPr>
      <t>(в академических часах и неделях)</t>
    </r>
  </si>
  <si>
    <r>
      <t xml:space="preserve">Обучение по дисциплинам и междисциплинарным курсам        </t>
    </r>
    <r>
      <rPr>
        <i/>
        <sz val="14"/>
        <rFont val="Times New Roman"/>
        <family val="1"/>
        <charset val="204"/>
      </rPr>
      <t>(в т.ч. сам.работа) (36 ак.ч./нед.)</t>
    </r>
  </si>
  <si>
    <r>
      <t xml:space="preserve">Учебная практика по ПМ                                        </t>
    </r>
    <r>
      <rPr>
        <i/>
        <sz val="14"/>
        <rFont val="Times New Roman"/>
        <family val="1"/>
        <charset val="204"/>
      </rPr>
      <t>(36 ак.ч./нед.)</t>
    </r>
  </si>
  <si>
    <r>
      <t xml:space="preserve">Производственная практика по ПМ          </t>
    </r>
    <r>
      <rPr>
        <i/>
        <sz val="14"/>
        <rFont val="Times New Roman"/>
        <family val="1"/>
        <charset val="204"/>
      </rPr>
      <t>(36 ак.ч./нед.)</t>
    </r>
  </si>
  <si>
    <r>
      <t xml:space="preserve">Преддипломная практика                                     </t>
    </r>
    <r>
      <rPr>
        <i/>
        <sz val="14"/>
        <rFont val="Times New Roman"/>
        <family val="1"/>
        <charset val="204"/>
      </rPr>
      <t xml:space="preserve">(36 ак.ч./нед.)      </t>
    </r>
    <r>
      <rPr>
        <sz val="14"/>
        <rFont val="Times New Roman"/>
        <family val="1"/>
        <charset val="204"/>
      </rPr>
      <t xml:space="preserve">        </t>
    </r>
    <r>
      <rPr>
        <i/>
        <sz val="14"/>
        <rFont val="Times New Roman"/>
        <family val="1"/>
        <charset val="204"/>
      </rPr>
      <t xml:space="preserve">  </t>
    </r>
  </si>
  <si>
    <r>
      <t xml:space="preserve">Государственная итоговая аттестация                     </t>
    </r>
    <r>
      <rPr>
        <i/>
        <sz val="14"/>
        <rFont val="Times New Roman"/>
        <family val="1"/>
        <charset val="204"/>
      </rPr>
      <t>(36 ак.ч./нед.)</t>
    </r>
  </si>
  <si>
    <r>
      <t>Русский язык и культура речи</t>
    </r>
    <r>
      <rPr>
        <i/>
        <sz val="12"/>
        <color rgb="FF000000"/>
        <rFont val="Times New Roman"/>
        <family val="1"/>
        <charset val="204"/>
      </rPr>
      <t>/Коммуникативный практикум</t>
    </r>
  </si>
  <si>
    <r>
      <t xml:space="preserve">Информационные технологии в профессиональной деятельности/ </t>
    </r>
    <r>
      <rPr>
        <i/>
        <sz val="12"/>
        <color theme="1"/>
        <rFont val="Times New Roman"/>
        <family val="1"/>
        <charset val="204"/>
      </rPr>
      <t>Адаптивные информационные технологии в профессиональной деятельности</t>
    </r>
  </si>
  <si>
    <r>
      <t xml:space="preserve">Выполнение работ по одной или нескольким профессиям рабочих или должностям служащих:  </t>
    </r>
    <r>
      <rPr>
        <i/>
        <sz val="12"/>
        <color theme="1"/>
        <rFont val="Times New Roman"/>
        <family val="1"/>
        <charset val="204"/>
      </rPr>
      <t>Кассир, код 23369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</si>
</sst>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</fills>
  <borders count="9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986">
    <xf numFmtId="0" fontId="0" fillId="0" borderId="0" xfId="0"/>
    <xf numFmtId="49" fontId="6" fillId="0" borderId="0" xfId="0" applyNumberFormat="1" applyFont="1" applyFill="1" applyBorder="1"/>
    <xf numFmtId="49" fontId="7" fillId="0" borderId="0" xfId="0" applyNumberFormat="1" applyFont="1" applyFill="1" applyBorder="1"/>
    <xf numFmtId="49" fontId="7" fillId="5" borderId="0" xfId="0" applyNumberFormat="1" applyFont="1" applyFill="1" applyBorder="1"/>
    <xf numFmtId="0" fontId="15" fillId="0" borderId="0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2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vertical="center"/>
    </xf>
    <xf numFmtId="0" fontId="8" fillId="0" borderId="48" xfId="0" applyFont="1" applyFill="1" applyBorder="1" applyAlignment="1">
      <alignment vertical="center"/>
    </xf>
    <xf numFmtId="0" fontId="11" fillId="0" borderId="48" xfId="0" applyFont="1" applyFill="1" applyBorder="1" applyAlignment="1">
      <alignment horizontal="left" vertical="center" wrapText="1"/>
    </xf>
    <xf numFmtId="0" fontId="10" fillId="0" borderId="50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/>
    </xf>
    <xf numFmtId="0" fontId="10" fillId="5" borderId="55" xfId="0" applyFont="1" applyFill="1" applyBorder="1" applyAlignment="1">
      <alignment vertical="center" wrapText="1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vertical="center" wrapText="1"/>
    </xf>
    <xf numFmtId="0" fontId="10" fillId="8" borderId="45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horizontal="right" vertical="center"/>
    </xf>
    <xf numFmtId="0" fontId="10" fillId="0" borderId="57" xfId="0" applyFont="1" applyFill="1" applyBorder="1" applyAlignment="1">
      <alignment vertical="center"/>
    </xf>
    <xf numFmtId="0" fontId="11" fillId="0" borderId="57" xfId="0" applyFont="1" applyFill="1" applyBorder="1" applyAlignment="1">
      <alignment vertical="center" wrapText="1"/>
    </xf>
    <xf numFmtId="0" fontId="10" fillId="0" borderId="5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vertical="center"/>
    </xf>
    <xf numFmtId="0" fontId="10" fillId="5" borderId="5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vertical="center"/>
    </xf>
    <xf numFmtId="0" fontId="11" fillId="7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Border="1"/>
    <xf numFmtId="0" fontId="10" fillId="0" borderId="42" xfId="0" applyFont="1" applyFill="1" applyBorder="1" applyAlignment="1">
      <alignment horizontal="left" vertical="center"/>
    </xf>
    <xf numFmtId="0" fontId="21" fillId="0" borderId="0" xfId="0" applyFont="1" applyFill="1" applyBorder="1"/>
    <xf numFmtId="0" fontId="6" fillId="0" borderId="0" xfId="0" applyFont="1" applyFill="1" applyBorder="1"/>
    <xf numFmtId="0" fontId="14" fillId="0" borderId="0" xfId="0" applyFont="1" applyFill="1" applyBorder="1"/>
    <xf numFmtId="0" fontId="10" fillId="0" borderId="3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/>
    <xf numFmtId="49" fontId="13" fillId="0" borderId="0" xfId="0" applyNumberFormat="1" applyFont="1" applyFill="1" applyBorder="1" applyAlignment="1">
      <alignment horizontal="right"/>
    </xf>
    <xf numFmtId="0" fontId="20" fillId="0" borderId="51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left" vertical="center" wrapText="1"/>
    </xf>
    <xf numFmtId="0" fontId="20" fillId="0" borderId="53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vertical="center"/>
    </xf>
    <xf numFmtId="0" fontId="10" fillId="9" borderId="14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0" fillId="11" borderId="45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4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9" borderId="58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59" xfId="0" applyFont="1" applyFill="1" applyBorder="1" applyAlignment="1">
      <alignment horizontal="center" vertical="center"/>
    </xf>
    <xf numFmtId="0" fontId="10" fillId="9" borderId="60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vertical="center"/>
    </xf>
    <xf numFmtId="0" fontId="10" fillId="0" borderId="69" xfId="0" applyFont="1" applyFill="1" applyBorder="1" applyAlignment="1">
      <alignment vertical="center"/>
    </xf>
    <xf numFmtId="0" fontId="10" fillId="0" borderId="7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49" fontId="10" fillId="0" borderId="43" xfId="0" applyNumberFormat="1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right" vertical="center"/>
    </xf>
    <xf numFmtId="49" fontId="7" fillId="0" borderId="21" xfId="0" applyNumberFormat="1" applyFont="1" applyFill="1" applyBorder="1"/>
    <xf numFmtId="49" fontId="7" fillId="0" borderId="86" xfId="0" applyNumberFormat="1" applyFont="1" applyFill="1" applyBorder="1"/>
    <xf numFmtId="0" fontId="10" fillId="0" borderId="55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right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vertical="center" wrapText="1"/>
    </xf>
    <xf numFmtId="0" fontId="10" fillId="6" borderId="40" xfId="0" applyFont="1" applyFill="1" applyBorder="1" applyAlignment="1">
      <alignment horizontal="center" vertical="center"/>
    </xf>
    <xf numFmtId="0" fontId="10" fillId="9" borderId="5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vertical="center"/>
    </xf>
    <xf numFmtId="0" fontId="10" fillId="0" borderId="71" xfId="0" applyFont="1" applyFill="1" applyBorder="1" applyAlignment="1">
      <alignment vertical="center"/>
    </xf>
    <xf numFmtId="0" fontId="10" fillId="0" borderId="48" xfId="0" applyFont="1" applyFill="1" applyBorder="1" applyAlignment="1">
      <alignment vertical="center" wrapText="1"/>
    </xf>
    <xf numFmtId="0" fontId="11" fillId="9" borderId="0" xfId="0" applyFont="1" applyFill="1" applyBorder="1" applyAlignment="1">
      <alignment horizontal="left" vertical="center" wrapText="1"/>
    </xf>
    <xf numFmtId="0" fontId="16" fillId="9" borderId="0" xfId="0" applyFont="1" applyFill="1" applyBorder="1" applyAlignment="1">
      <alignment vertical="center"/>
    </xf>
    <xf numFmtId="0" fontId="17" fillId="9" borderId="0" xfId="0" applyFont="1" applyFill="1" applyBorder="1" applyAlignment="1">
      <alignment horizontal="left" vertical="center" wrapText="1"/>
    </xf>
    <xf numFmtId="0" fontId="11" fillId="7" borderId="30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15" fillId="0" borderId="27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left" vertical="center"/>
    </xf>
    <xf numFmtId="0" fontId="18" fillId="0" borderId="4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1" fillId="0" borderId="86" xfId="0" applyFont="1" applyFill="1" applyBorder="1" applyAlignment="1">
      <alignment horizontal="left" vertical="center"/>
    </xf>
    <xf numFmtId="0" fontId="11" fillId="0" borderId="95" xfId="0" applyFont="1" applyFill="1" applyBorder="1" applyAlignment="1">
      <alignment horizontal="left" vertical="center"/>
    </xf>
    <xf numFmtId="0" fontId="11" fillId="0" borderId="49" xfId="0" applyFont="1" applyFill="1" applyBorder="1" applyAlignment="1">
      <alignment horizontal="left" vertical="center"/>
    </xf>
    <xf numFmtId="49" fontId="10" fillId="9" borderId="42" xfId="0" applyNumberFormat="1" applyFont="1" applyFill="1" applyBorder="1" applyAlignment="1">
      <alignment horizontal="right" vertical="center"/>
    </xf>
    <xf numFmtId="0" fontId="10" fillId="8" borderId="46" xfId="0" applyFont="1" applyFill="1" applyBorder="1" applyAlignment="1">
      <alignment horizontal="center" vertical="center"/>
    </xf>
    <xf numFmtId="0" fontId="25" fillId="0" borderId="35" xfId="0" applyNumberFormat="1" applyFont="1" applyBorder="1" applyAlignment="1">
      <alignment vertical="center" wrapText="1"/>
    </xf>
    <xf numFmtId="0" fontId="25" fillId="0" borderId="42" xfId="0" applyNumberFormat="1" applyFont="1" applyBorder="1" applyAlignment="1">
      <alignment vertical="center" wrapText="1"/>
    </xf>
    <xf numFmtId="0" fontId="25" fillId="0" borderId="55" xfId="0" applyNumberFormat="1" applyFont="1" applyBorder="1" applyAlignment="1">
      <alignment vertical="center" wrapText="1"/>
    </xf>
    <xf numFmtId="0" fontId="10" fillId="6" borderId="3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27" fillId="0" borderId="46" xfId="0" applyNumberFormat="1" applyFont="1" applyBorder="1" applyAlignment="1">
      <alignment horizontal="center" vertical="center"/>
    </xf>
    <xf numFmtId="0" fontId="27" fillId="0" borderId="47" xfId="0" applyNumberFormat="1" applyFont="1" applyBorder="1" applyAlignment="1">
      <alignment horizontal="center" vertical="center"/>
    </xf>
    <xf numFmtId="0" fontId="27" fillId="9" borderId="46" xfId="0" applyNumberFormat="1" applyFont="1" applyFill="1" applyBorder="1" applyAlignment="1">
      <alignment horizontal="center" vertical="center"/>
    </xf>
    <xf numFmtId="0" fontId="27" fillId="10" borderId="47" xfId="0" applyNumberFormat="1" applyFont="1" applyFill="1" applyBorder="1" applyAlignment="1">
      <alignment horizontal="center" vertical="center"/>
    </xf>
    <xf numFmtId="0" fontId="27" fillId="0" borderId="44" xfId="0" applyNumberFormat="1" applyFont="1" applyBorder="1" applyAlignment="1">
      <alignment horizontal="center" vertical="center"/>
    </xf>
    <xf numFmtId="0" fontId="27" fillId="0" borderId="45" xfId="0" applyNumberFormat="1" applyFont="1" applyBorder="1" applyAlignment="1">
      <alignment horizontal="center" vertical="center"/>
    </xf>
    <xf numFmtId="0" fontId="27" fillId="11" borderId="45" xfId="0" applyNumberFormat="1" applyFont="1" applyFill="1" applyBorder="1" applyAlignment="1">
      <alignment horizontal="center" vertical="center"/>
    </xf>
    <xf numFmtId="0" fontId="27" fillId="11" borderId="44" xfId="0" applyNumberFormat="1" applyFont="1" applyFill="1" applyBorder="1" applyAlignment="1">
      <alignment horizontal="center" vertical="center"/>
    </xf>
    <xf numFmtId="0" fontId="27" fillId="9" borderId="45" xfId="0" applyNumberFormat="1" applyFont="1" applyFill="1" applyBorder="1" applyAlignment="1">
      <alignment horizontal="center" vertical="center"/>
    </xf>
    <xf numFmtId="0" fontId="27" fillId="9" borderId="44" xfId="0" applyNumberFormat="1" applyFont="1" applyFill="1" applyBorder="1" applyAlignment="1">
      <alignment horizontal="center" vertical="center"/>
    </xf>
    <xf numFmtId="0" fontId="8" fillId="9" borderId="45" xfId="0" applyNumberFormat="1" applyFont="1" applyFill="1" applyBorder="1" applyAlignment="1">
      <alignment horizontal="center" vertical="center"/>
    </xf>
    <xf numFmtId="0" fontId="27" fillId="10" borderId="45" xfId="0" applyNumberFormat="1" applyFont="1" applyFill="1" applyBorder="1" applyAlignment="1">
      <alignment horizontal="center" vertical="center"/>
    </xf>
    <xf numFmtId="0" fontId="27" fillId="0" borderId="35" xfId="0" applyNumberFormat="1" applyFont="1" applyBorder="1" applyAlignment="1">
      <alignment horizontal="left" vertical="center" wrapText="1"/>
    </xf>
    <xf numFmtId="0" fontId="27" fillId="0" borderId="12" xfId="0" applyNumberFormat="1" applyFont="1" applyBorder="1" applyAlignment="1">
      <alignment horizontal="center" vertical="center"/>
    </xf>
    <xf numFmtId="0" fontId="27" fillId="0" borderId="1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8" fillId="0" borderId="45" xfId="0" applyNumberFormat="1" applyFont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 vertical="center"/>
    </xf>
    <xf numFmtId="0" fontId="27" fillId="0" borderId="13" xfId="0" applyNumberFormat="1" applyFont="1" applyBorder="1" applyAlignment="1">
      <alignment horizontal="center" vertical="center"/>
    </xf>
    <xf numFmtId="0" fontId="27" fillId="9" borderId="12" xfId="0" applyNumberFormat="1" applyFont="1" applyFill="1" applyBorder="1" applyAlignment="1">
      <alignment horizontal="center" vertical="center"/>
    </xf>
    <xf numFmtId="0" fontId="27" fillId="9" borderId="11" xfId="0" applyNumberFormat="1" applyFont="1" applyFill="1" applyBorder="1" applyAlignment="1">
      <alignment horizontal="center" vertical="center"/>
    </xf>
    <xf numFmtId="0" fontId="27" fillId="9" borderId="47" xfId="0" applyNumberFormat="1" applyFont="1" applyFill="1" applyBorder="1" applyAlignment="1">
      <alignment horizontal="center" vertical="center"/>
    </xf>
    <xf numFmtId="0" fontId="27" fillId="9" borderId="14" xfId="0" applyNumberFormat="1" applyFont="1" applyFill="1" applyBorder="1" applyAlignment="1">
      <alignment horizontal="center" vertical="center"/>
    </xf>
    <xf numFmtId="0" fontId="27" fillId="9" borderId="13" xfId="0" applyNumberFormat="1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horizontal="center" vertical="center"/>
    </xf>
    <xf numFmtId="0" fontId="8" fillId="11" borderId="44" xfId="0" applyNumberFormat="1" applyFont="1" applyFill="1" applyBorder="1" applyAlignment="1">
      <alignment horizontal="center" vertical="center"/>
    </xf>
    <xf numFmtId="0" fontId="27" fillId="9" borderId="69" xfId="0" applyNumberFormat="1" applyFont="1" applyFill="1" applyBorder="1" applyAlignment="1">
      <alignment horizontal="center" vertical="center"/>
    </xf>
    <xf numFmtId="0" fontId="8" fillId="9" borderId="44" xfId="0" applyNumberFormat="1" applyFont="1" applyFill="1" applyBorder="1" applyAlignment="1">
      <alignment horizontal="center" vertical="center"/>
    </xf>
    <xf numFmtId="0" fontId="8" fillId="0" borderId="69" xfId="0" applyNumberFormat="1" applyFont="1" applyBorder="1" applyAlignment="1">
      <alignment horizontal="center" vertical="center"/>
    </xf>
    <xf numFmtId="0" fontId="27" fillId="9" borderId="37" xfId="0" applyNumberFormat="1" applyFont="1" applyFill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27" fillId="9" borderId="0" xfId="0" applyNumberFormat="1" applyFont="1" applyFill="1" applyBorder="1" applyAlignment="1">
      <alignment horizontal="center" vertical="center"/>
    </xf>
    <xf numFmtId="0" fontId="8" fillId="9" borderId="0" xfId="0" applyNumberFormat="1" applyFont="1" applyFill="1" applyBorder="1" applyAlignment="1">
      <alignment horizontal="center" vertical="center"/>
    </xf>
    <xf numFmtId="0" fontId="29" fillId="9" borderId="0" xfId="0" applyNumberFormat="1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68" xfId="0" applyFont="1" applyFill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 wrapText="1"/>
    </xf>
    <xf numFmtId="0" fontId="10" fillId="0" borderId="51" xfId="0" applyFont="1" applyFill="1" applyBorder="1" applyAlignment="1">
      <alignment vertical="center"/>
    </xf>
    <xf numFmtId="0" fontId="10" fillId="0" borderId="5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49" fontId="20" fillId="0" borderId="38" xfId="0" applyNumberFormat="1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left" vertical="center"/>
    </xf>
    <xf numFmtId="0" fontId="10" fillId="6" borderId="58" xfId="0" applyFont="1" applyFill="1" applyBorder="1" applyAlignment="1">
      <alignment horizontal="center" vertical="center"/>
    </xf>
    <xf numFmtId="0" fontId="25" fillId="0" borderId="57" xfId="0" applyNumberFormat="1" applyFont="1" applyBorder="1" applyAlignment="1">
      <alignment vertical="center" wrapText="1"/>
    </xf>
    <xf numFmtId="0" fontId="10" fillId="6" borderId="6" xfId="0" applyFont="1" applyFill="1" applyBorder="1" applyAlignment="1">
      <alignment horizontal="center" vertical="center"/>
    </xf>
    <xf numFmtId="0" fontId="27" fillId="0" borderId="58" xfId="0" applyNumberFormat="1" applyFont="1" applyBorder="1" applyAlignment="1">
      <alignment horizontal="center" vertical="center"/>
    </xf>
    <xf numFmtId="0" fontId="27" fillId="0" borderId="59" xfId="0" applyNumberFormat="1" applyFont="1" applyBorder="1" applyAlignment="1">
      <alignment horizontal="center" vertical="center"/>
    </xf>
    <xf numFmtId="0" fontId="27" fillId="9" borderId="58" xfId="0" applyNumberFormat="1" applyFont="1" applyFill="1" applyBorder="1" applyAlignment="1">
      <alignment horizontal="center" vertical="center"/>
    </xf>
    <xf numFmtId="0" fontId="8" fillId="9" borderId="58" xfId="0" applyNumberFormat="1" applyFont="1" applyFill="1" applyBorder="1" applyAlignment="1">
      <alignment horizontal="center" vertical="center"/>
    </xf>
    <xf numFmtId="0" fontId="27" fillId="11" borderId="59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6" borderId="0" xfId="0" applyNumberFormat="1" applyFont="1" applyFill="1" applyBorder="1" applyAlignment="1">
      <alignment horizontal="center" vertical="center"/>
    </xf>
    <xf numFmtId="0" fontId="9" fillId="9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27" fillId="0" borderId="55" xfId="0" applyNumberFormat="1" applyFont="1" applyBorder="1" applyAlignment="1">
      <alignment horizontal="left" vertical="center"/>
    </xf>
    <xf numFmtId="0" fontId="27" fillId="0" borderId="42" xfId="0" applyNumberFormat="1" applyFont="1" applyBorder="1" applyAlignment="1">
      <alignment horizontal="left" vertical="center"/>
    </xf>
    <xf numFmtId="0" fontId="27" fillId="0" borderId="57" xfId="0" applyNumberFormat="1" applyFont="1" applyBorder="1" applyAlignment="1">
      <alignment horizontal="left" vertical="center"/>
    </xf>
    <xf numFmtId="0" fontId="27" fillId="9" borderId="5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center" vertical="center"/>
    </xf>
    <xf numFmtId="49" fontId="20" fillId="0" borderId="73" xfId="0" applyNumberFormat="1" applyFont="1" applyFill="1" applyBorder="1" applyAlignment="1">
      <alignment horizontal="center" vertical="center" wrapText="1"/>
    </xf>
    <xf numFmtId="0" fontId="10" fillId="9" borderId="61" xfId="0" applyFont="1" applyFill="1" applyBorder="1" applyAlignment="1">
      <alignment horizontal="center" vertical="center"/>
    </xf>
    <xf numFmtId="0" fontId="10" fillId="9" borderId="4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10" fillId="0" borderId="42" xfId="0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0" fillId="0" borderId="48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0" fontId="10" fillId="0" borderId="53" xfId="0" applyFont="1" applyFill="1" applyBorder="1" applyAlignment="1">
      <alignment vertical="center"/>
    </xf>
    <xf numFmtId="0" fontId="10" fillId="9" borderId="55" xfId="0" applyFont="1" applyFill="1" applyBorder="1" applyAlignment="1">
      <alignment horizontal="right" vertical="center"/>
    </xf>
    <xf numFmtId="0" fontId="7" fillId="9" borderId="21" xfId="0" applyFont="1" applyFill="1" applyBorder="1" applyAlignment="1">
      <alignment vertical="center"/>
    </xf>
    <xf numFmtId="0" fontId="10" fillId="9" borderId="42" xfId="0" applyFont="1" applyFill="1" applyBorder="1" applyAlignment="1">
      <alignment horizontal="right" vertical="center"/>
    </xf>
    <xf numFmtId="0" fontId="10" fillId="9" borderId="22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vertical="center"/>
    </xf>
    <xf numFmtId="0" fontId="10" fillId="0" borderId="57" xfId="0" applyFont="1" applyFill="1" applyBorder="1" applyAlignment="1">
      <alignment horizontal="right" vertical="center"/>
    </xf>
    <xf numFmtId="0" fontId="8" fillId="0" borderId="44" xfId="0" applyNumberFormat="1" applyFont="1" applyBorder="1" applyAlignment="1">
      <alignment vertical="center"/>
    </xf>
    <xf numFmtId="0" fontId="11" fillId="0" borderId="57" xfId="0" applyFont="1" applyFill="1" applyBorder="1" applyAlignment="1">
      <alignment horizontal="right" vertical="center"/>
    </xf>
    <xf numFmtId="0" fontId="11" fillId="0" borderId="58" xfId="0" applyFont="1" applyFill="1" applyBorder="1" applyAlignment="1">
      <alignment vertical="center"/>
    </xf>
    <xf numFmtId="0" fontId="11" fillId="0" borderId="59" xfId="0" applyFont="1" applyFill="1" applyBorder="1" applyAlignment="1">
      <alignment vertical="center"/>
    </xf>
    <xf numFmtId="0" fontId="7" fillId="9" borderId="0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10" fillId="9" borderId="12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0" fontId="10" fillId="9" borderId="13" xfId="0" applyFont="1" applyFill="1" applyBorder="1" applyAlignment="1">
      <alignment vertical="center"/>
    </xf>
    <xf numFmtId="0" fontId="10" fillId="9" borderId="10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1" fillId="0" borderId="67" xfId="0" applyFont="1" applyFill="1" applyBorder="1" applyAlignment="1">
      <alignment vertical="center"/>
    </xf>
    <xf numFmtId="0" fontId="11" fillId="0" borderId="72" xfId="0" applyFont="1" applyFill="1" applyBorder="1" applyAlignment="1">
      <alignment vertical="center"/>
    </xf>
    <xf numFmtId="0" fontId="11" fillId="11" borderId="6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center" vertical="center"/>
    </xf>
    <xf numFmtId="0" fontId="27" fillId="10" borderId="44" xfId="0" applyNumberFormat="1" applyFont="1" applyFill="1" applyBorder="1" applyAlignment="1">
      <alignment horizontal="center" vertical="center"/>
    </xf>
    <xf numFmtId="0" fontId="10" fillId="12" borderId="44" xfId="0" applyFont="1" applyFill="1" applyBorder="1" applyAlignment="1">
      <alignment horizontal="center" vertical="center"/>
    </xf>
    <xf numFmtId="0" fontId="10" fillId="13" borderId="4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vertical="center"/>
    </xf>
    <xf numFmtId="0" fontId="26" fillId="0" borderId="38" xfId="0" applyFont="1" applyBorder="1" applyAlignment="1">
      <alignment horizontal="left" vertical="center"/>
    </xf>
    <xf numFmtId="0" fontId="25" fillId="0" borderId="38" xfId="0" applyFont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vertical="center" wrapText="1"/>
    </xf>
    <xf numFmtId="0" fontId="26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vertical="center" wrapText="1"/>
    </xf>
    <xf numFmtId="0" fontId="26" fillId="0" borderId="73" xfId="0" applyFont="1" applyBorder="1" applyAlignment="1">
      <alignment horizontal="left" vertical="center"/>
    </xf>
    <xf numFmtId="0" fontId="25" fillId="0" borderId="73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/>
    </xf>
    <xf numFmtId="0" fontId="25" fillId="0" borderId="57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/>
    </xf>
    <xf numFmtId="0" fontId="8" fillId="9" borderId="59" xfId="0" applyNumberFormat="1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49" fontId="10" fillId="9" borderId="55" xfId="0" applyNumberFormat="1" applyFont="1" applyFill="1" applyBorder="1" applyAlignment="1">
      <alignment horizontal="right" vertical="center"/>
    </xf>
    <xf numFmtId="0" fontId="10" fillId="9" borderId="8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9" fontId="10" fillId="0" borderId="85" xfId="0" applyNumberFormat="1" applyFont="1" applyFill="1" applyBorder="1" applyAlignment="1">
      <alignment horizontal="right" vertical="center"/>
    </xf>
    <xf numFmtId="49" fontId="10" fillId="9" borderId="57" xfId="0" applyNumberFormat="1" applyFont="1" applyFill="1" applyBorder="1" applyAlignment="1">
      <alignment horizontal="right" vertical="center"/>
    </xf>
    <xf numFmtId="0" fontId="27" fillId="0" borderId="38" xfId="0" applyFont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11" fillId="5" borderId="68" xfId="0" applyFont="1" applyFill="1" applyBorder="1" applyAlignment="1">
      <alignment horizontal="right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25" fillId="0" borderId="55" xfId="0" applyFont="1" applyBorder="1" applyAlignment="1">
      <alignment vertical="center" wrapText="1"/>
    </xf>
    <xf numFmtId="0" fontId="7" fillId="9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/>
    <xf numFmtId="49" fontId="32" fillId="0" borderId="0" xfId="0" applyNumberFormat="1" applyFont="1" applyFill="1" applyBorder="1"/>
    <xf numFmtId="49" fontId="33" fillId="0" borderId="0" xfId="0" applyNumberFormat="1" applyFont="1" applyFill="1" applyBorder="1"/>
    <xf numFmtId="49" fontId="24" fillId="0" borderId="2" xfId="0" applyNumberFormat="1" applyFont="1" applyFill="1" applyBorder="1"/>
    <xf numFmtId="49" fontId="24" fillId="0" borderId="0" xfId="0" applyNumberFormat="1" applyFont="1" applyFill="1" applyBorder="1" applyAlignment="1">
      <alignment horizontal="center"/>
    </xf>
    <xf numFmtId="49" fontId="24" fillId="5" borderId="2" xfId="0" applyNumberFormat="1" applyFont="1" applyFill="1" applyBorder="1" applyAlignment="1">
      <alignment horizontal="center"/>
    </xf>
    <xf numFmtId="49" fontId="24" fillId="5" borderId="0" xfId="0" applyNumberFormat="1" applyFont="1" applyFill="1" applyBorder="1" applyAlignment="1">
      <alignment horizontal="center"/>
    </xf>
    <xf numFmtId="49" fontId="24" fillId="5" borderId="0" xfId="0" applyNumberFormat="1" applyFont="1" applyFill="1" applyBorder="1"/>
    <xf numFmtId="49" fontId="24" fillId="5" borderId="2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/>
    <xf numFmtId="49" fontId="31" fillId="6" borderId="2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/>
    </xf>
    <xf numFmtId="49" fontId="31" fillId="0" borderId="0" xfId="0" applyNumberFormat="1" applyFont="1" applyFill="1" applyBorder="1"/>
    <xf numFmtId="49" fontId="35" fillId="0" borderId="0" xfId="0" applyNumberFormat="1" applyFont="1" applyFill="1" applyBorder="1"/>
    <xf numFmtId="49" fontId="24" fillId="0" borderId="2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/>
    <xf numFmtId="49" fontId="13" fillId="0" borderId="2" xfId="0" applyNumberFormat="1" applyFont="1" applyFill="1" applyBorder="1" applyAlignment="1" applyProtection="1">
      <alignment horizontal="center" vertical="center" shrinkToFit="1"/>
      <protection hidden="1"/>
    </xf>
    <xf numFmtId="49" fontId="13" fillId="0" borderId="45" xfId="0" applyNumberFormat="1" applyFont="1" applyFill="1" applyBorder="1" applyAlignment="1" applyProtection="1">
      <alignment horizontal="center" vertical="center" shrinkToFit="1"/>
      <protection hidden="1"/>
    </xf>
    <xf numFmtId="49" fontId="36" fillId="0" borderId="0" xfId="0" applyNumberFormat="1" applyFont="1" applyFill="1" applyBorder="1"/>
    <xf numFmtId="0" fontId="31" fillId="5" borderId="30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0" fontId="31" fillId="5" borderId="33" xfId="0" applyFont="1" applyFill="1" applyBorder="1" applyAlignment="1">
      <alignment horizontal="center" vertical="center" wrapText="1"/>
    </xf>
    <xf numFmtId="0" fontId="31" fillId="5" borderId="83" xfId="4" applyFont="1" applyFill="1" applyBorder="1" applyAlignment="1">
      <alignment horizontal="center" vertical="center" wrapText="1"/>
    </xf>
    <xf numFmtId="0" fontId="37" fillId="5" borderId="8" xfId="3" applyFont="1" applyFill="1" applyBorder="1" applyAlignment="1">
      <alignment horizontal="center" vertical="center" wrapText="1"/>
    </xf>
    <xf numFmtId="0" fontId="37" fillId="5" borderId="8" xfId="2" applyFont="1" applyFill="1" applyBorder="1" applyAlignment="1">
      <alignment horizontal="center" vertical="center" wrapText="1"/>
    </xf>
    <xf numFmtId="0" fontId="37" fillId="5" borderId="84" xfId="4" applyFont="1" applyFill="1" applyBorder="1" applyAlignment="1">
      <alignment horizontal="center" vertical="center" wrapText="1"/>
    </xf>
    <xf numFmtId="0" fontId="31" fillId="5" borderId="79" xfId="4" applyFont="1" applyFill="1" applyBorder="1" applyAlignment="1">
      <alignment horizontal="left" vertical="center" wrapText="1"/>
    </xf>
    <xf numFmtId="0" fontId="31" fillId="5" borderId="2" xfId="3" applyFont="1" applyFill="1" applyBorder="1" applyAlignment="1">
      <alignment horizontal="left" vertical="center" wrapText="1"/>
    </xf>
    <xf numFmtId="0" fontId="31" fillId="5" borderId="2" xfId="2" applyFont="1" applyFill="1" applyBorder="1" applyAlignment="1">
      <alignment horizontal="left" vertical="center" wrapText="1"/>
    </xf>
    <xf numFmtId="0" fontId="38" fillId="5" borderId="80" xfId="4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horizontal="left"/>
    </xf>
    <xf numFmtId="0" fontId="38" fillId="5" borderId="81" xfId="4" applyFont="1" applyFill="1" applyBorder="1" applyAlignment="1">
      <alignment horizontal="left" vertical="center" wrapText="1"/>
    </xf>
    <xf numFmtId="0" fontId="38" fillId="5" borderId="51" xfId="3" applyFont="1" applyFill="1" applyBorder="1" applyAlignment="1">
      <alignment horizontal="left" vertical="center" wrapText="1"/>
    </xf>
    <xf numFmtId="0" fontId="38" fillId="5" borderId="51" xfId="2" applyFont="1" applyFill="1" applyBorder="1" applyAlignment="1">
      <alignment horizontal="left" vertical="center" wrapText="1"/>
    </xf>
    <xf numFmtId="0" fontId="38" fillId="5" borderId="82" xfId="4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horizontal="left"/>
    </xf>
    <xf numFmtId="0" fontId="11" fillId="6" borderId="29" xfId="0" applyFont="1" applyFill="1" applyBorder="1" applyAlignment="1">
      <alignment horizontal="left" vertical="center"/>
    </xf>
    <xf numFmtId="0" fontId="11" fillId="6" borderId="29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right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9" borderId="35" xfId="0" applyFont="1" applyFill="1" applyBorder="1" applyAlignment="1">
      <alignment vertical="center"/>
    </xf>
    <xf numFmtId="0" fontId="11" fillId="9" borderId="35" xfId="0" applyFont="1" applyFill="1" applyBorder="1" applyAlignment="1">
      <alignment horizontal="left" vertical="center" wrapText="1"/>
    </xf>
    <xf numFmtId="0" fontId="11" fillId="9" borderId="35" xfId="0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9" xfId="0" applyFont="1" applyFill="1" applyBorder="1" applyAlignment="1">
      <alignment horizontal="center" vertical="center"/>
    </xf>
    <xf numFmtId="0" fontId="11" fillId="9" borderId="40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42" xfId="0" applyFont="1" applyFill="1" applyBorder="1" applyAlignment="1">
      <alignment vertical="center"/>
    </xf>
    <xf numFmtId="0" fontId="11" fillId="9" borderId="42" xfId="0" applyFont="1" applyFill="1" applyBorder="1" applyAlignment="1">
      <alignment horizontal="left" vertical="center" wrapText="1"/>
    </xf>
    <xf numFmtId="0" fontId="11" fillId="9" borderId="42" xfId="0" applyFont="1" applyFill="1" applyBorder="1" applyAlignment="1">
      <alignment horizontal="right" vertical="center"/>
    </xf>
    <xf numFmtId="0" fontId="11" fillId="9" borderId="44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45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vertical="center"/>
    </xf>
    <xf numFmtId="0" fontId="11" fillId="6" borderId="29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vertical="center"/>
    </xf>
    <xf numFmtId="49" fontId="11" fillId="6" borderId="26" xfId="0" applyNumberFormat="1" applyFont="1" applyFill="1" applyBorder="1" applyAlignment="1">
      <alignment horizontal="right" vertical="center"/>
    </xf>
    <xf numFmtId="0" fontId="11" fillId="6" borderId="21" xfId="0" applyFont="1" applyFill="1" applyBorder="1" applyAlignment="1">
      <alignment vertical="center"/>
    </xf>
    <xf numFmtId="0" fontId="11" fillId="6" borderId="20" xfId="0" applyFont="1" applyFill="1" applyBorder="1" applyAlignment="1">
      <alignment vertical="center" wrapText="1"/>
    </xf>
    <xf numFmtId="49" fontId="11" fillId="6" borderId="0" xfId="0" applyNumberFormat="1" applyFont="1" applyFill="1" applyBorder="1" applyAlignment="1">
      <alignment horizontal="right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60" xfId="0" applyFont="1" applyFill="1" applyBorder="1" applyAlignment="1">
      <alignment horizontal="center" vertical="center"/>
    </xf>
    <xf numFmtId="0" fontId="11" fillId="6" borderId="61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left" vertical="center"/>
    </xf>
    <xf numFmtId="0" fontId="28" fillId="9" borderId="29" xfId="0" applyNumberFormat="1" applyFont="1" applyFill="1" applyBorder="1" applyAlignment="1">
      <alignment horizontal="left" vertical="center" wrapText="1"/>
    </xf>
    <xf numFmtId="0" fontId="11" fillId="9" borderId="25" xfId="0" applyFont="1" applyFill="1" applyBorder="1" applyAlignment="1">
      <alignment vertical="center"/>
    </xf>
    <xf numFmtId="0" fontId="11" fillId="9" borderId="34" xfId="0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/>
    </xf>
    <xf numFmtId="0" fontId="11" fillId="9" borderId="30" xfId="0" applyFont="1" applyFill="1" applyBorder="1" applyAlignment="1">
      <alignment horizontal="center" vertical="center"/>
    </xf>
    <xf numFmtId="0" fontId="11" fillId="9" borderId="33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left" vertical="center"/>
    </xf>
    <xf numFmtId="0" fontId="10" fillId="9" borderId="0" xfId="0" applyFont="1" applyFill="1" applyBorder="1" applyAlignment="1">
      <alignment vertical="center"/>
    </xf>
    <xf numFmtId="0" fontId="11" fillId="9" borderId="0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1" fillId="6" borderId="52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vertical="center"/>
    </xf>
    <xf numFmtId="0" fontId="11" fillId="6" borderId="71" xfId="0" applyFont="1" applyFill="1" applyBorder="1" applyAlignment="1">
      <alignment horizontal="right" vertical="center"/>
    </xf>
    <xf numFmtId="49" fontId="31" fillId="5" borderId="6" xfId="0" applyNumberFormat="1" applyFont="1" applyFill="1" applyBorder="1" applyAlignment="1" applyProtection="1">
      <alignment horizontal="center" vertical="center"/>
    </xf>
    <xf numFmtId="49" fontId="31" fillId="5" borderId="7" xfId="0" applyNumberFormat="1" applyFont="1" applyFill="1" applyBorder="1" applyAlignment="1" applyProtection="1">
      <alignment horizontal="center" vertical="center"/>
    </xf>
    <xf numFmtId="49" fontId="31" fillId="5" borderId="8" xfId="0" applyNumberFormat="1" applyFont="1" applyFill="1" applyBorder="1" applyAlignment="1" applyProtection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49" fontId="31" fillId="0" borderId="6" xfId="1" applyNumberFormat="1" applyFont="1" applyFill="1" applyBorder="1" applyAlignment="1" applyProtection="1">
      <alignment horizontal="center" vertical="center"/>
    </xf>
    <xf numFmtId="49" fontId="31" fillId="0" borderId="7" xfId="1" applyNumberFormat="1" applyFont="1" applyFill="1" applyBorder="1" applyAlignment="1" applyProtection="1">
      <alignment horizontal="center" vertical="center"/>
    </xf>
    <xf numFmtId="49" fontId="31" fillId="0" borderId="73" xfId="1" applyNumberFormat="1" applyFont="1" applyFill="1" applyBorder="1" applyAlignment="1" applyProtection="1">
      <alignment horizontal="center" vertical="center"/>
    </xf>
    <xf numFmtId="49" fontId="31" fillId="0" borderId="8" xfId="1" applyNumberFormat="1" applyFont="1" applyFill="1" applyBorder="1" applyAlignment="1" applyProtection="1">
      <alignment horizontal="center" vertical="center"/>
    </xf>
    <xf numFmtId="49" fontId="31" fillId="5" borderId="6" xfId="1" applyNumberFormat="1" applyFont="1" applyFill="1" applyBorder="1" applyAlignment="1" applyProtection="1">
      <alignment horizontal="center" vertical="center"/>
    </xf>
    <xf numFmtId="49" fontId="31" fillId="5" borderId="7" xfId="1" applyNumberFormat="1" applyFont="1" applyFill="1" applyBorder="1" applyAlignment="1" applyProtection="1">
      <alignment horizontal="center" vertical="center"/>
    </xf>
    <xf numFmtId="49" fontId="31" fillId="5" borderId="73" xfId="1" applyNumberFormat="1" applyFont="1" applyFill="1" applyBorder="1" applyAlignment="1" applyProtection="1">
      <alignment horizontal="center" vertical="center"/>
    </xf>
    <xf numFmtId="49" fontId="31" fillId="5" borderId="73" xfId="0" applyNumberFormat="1" applyFont="1" applyFill="1" applyBorder="1" applyAlignment="1" applyProtection="1">
      <alignment horizontal="center" vertical="center"/>
    </xf>
    <xf numFmtId="49" fontId="31" fillId="5" borderId="8" xfId="1" applyNumberFormat="1" applyFont="1" applyFill="1" applyBorder="1" applyAlignment="1" applyProtection="1">
      <alignment horizontal="center" vertical="center"/>
    </xf>
    <xf numFmtId="49" fontId="31" fillId="5" borderId="3" xfId="0" applyNumberFormat="1" applyFont="1" applyFill="1" applyBorder="1" applyAlignment="1" applyProtection="1">
      <alignment horizontal="center" vertical="center"/>
    </xf>
    <xf numFmtId="49" fontId="31" fillId="5" borderId="9" xfId="0" applyNumberFormat="1" applyFont="1" applyFill="1" applyBorder="1" applyAlignment="1" applyProtection="1">
      <alignment horizontal="center" vertical="center"/>
    </xf>
    <xf numFmtId="49" fontId="31" fillId="5" borderId="88" xfId="0" applyNumberFormat="1" applyFont="1" applyFill="1" applyBorder="1" applyAlignment="1" applyProtection="1">
      <alignment horizontal="center" vertical="center"/>
    </xf>
    <xf numFmtId="49" fontId="31" fillId="5" borderId="5" xfId="0" applyNumberFormat="1" applyFont="1" applyFill="1" applyBorder="1" applyAlignment="1" applyProtection="1">
      <alignment horizontal="center" vertical="center"/>
    </xf>
    <xf numFmtId="49" fontId="31" fillId="5" borderId="10" xfId="0" applyNumberFormat="1" applyFont="1" applyFill="1" applyBorder="1" applyAlignment="1" applyProtection="1">
      <alignment horizontal="center" vertical="center"/>
    </xf>
    <xf numFmtId="49" fontId="31" fillId="5" borderId="89" xfId="0" applyNumberFormat="1" applyFont="1" applyFill="1" applyBorder="1" applyAlignment="1" applyProtection="1">
      <alignment horizontal="center" vertical="center"/>
    </xf>
    <xf numFmtId="49" fontId="31" fillId="5" borderId="2" xfId="0" applyNumberFormat="1" applyFont="1" applyFill="1" applyBorder="1" applyAlignment="1" applyProtection="1">
      <alignment horizontal="center" vertical="center"/>
    </xf>
    <xf numFmtId="49" fontId="24" fillId="0" borderId="70" xfId="0" applyNumberFormat="1" applyFont="1" applyFill="1" applyBorder="1" applyAlignment="1" applyProtection="1">
      <alignment horizontal="center" vertical="center"/>
      <protection hidden="1"/>
    </xf>
    <xf numFmtId="49" fontId="24" fillId="0" borderId="0" xfId="0" applyNumberFormat="1" applyFont="1" applyFill="1" applyBorder="1" applyAlignment="1" applyProtection="1">
      <alignment horizontal="center" vertical="center"/>
      <protection hidden="1"/>
    </xf>
    <xf numFmtId="49" fontId="24" fillId="0" borderId="4" xfId="0" applyNumberFormat="1" applyFont="1" applyFill="1" applyBorder="1" applyAlignment="1" applyProtection="1">
      <alignment horizontal="center" vertical="center"/>
      <protection hidden="1"/>
    </xf>
    <xf numFmtId="49" fontId="24" fillId="0" borderId="87" xfId="0" applyNumberFormat="1" applyFont="1" applyFill="1" applyBorder="1" applyAlignment="1" applyProtection="1">
      <alignment horizontal="center" vertical="center"/>
      <protection hidden="1"/>
    </xf>
    <xf numFmtId="49" fontId="31" fillId="0" borderId="6" xfId="0" applyNumberFormat="1" applyFont="1" applyFill="1" applyBorder="1" applyAlignment="1" applyProtection="1">
      <alignment horizontal="center" vertical="center"/>
    </xf>
    <xf numFmtId="49" fontId="31" fillId="0" borderId="7" xfId="0" applyNumberFormat="1" applyFont="1" applyFill="1" applyBorder="1" applyAlignment="1" applyProtection="1">
      <alignment horizontal="center" vertical="center"/>
    </xf>
    <xf numFmtId="49" fontId="31" fillId="0" borderId="73" xfId="0" applyNumberFormat="1" applyFont="1" applyFill="1" applyBorder="1" applyAlignment="1" applyProtection="1">
      <alignment horizontal="center" vertical="center"/>
    </xf>
    <xf numFmtId="49" fontId="31" fillId="0" borderId="59" xfId="0" applyNumberFormat="1" applyFont="1" applyFill="1" applyBorder="1" applyAlignment="1" applyProtection="1">
      <alignment horizontal="center" vertical="center"/>
    </xf>
    <xf numFmtId="49" fontId="31" fillId="0" borderId="61" xfId="0" applyNumberFormat="1" applyFont="1" applyFill="1" applyBorder="1" applyAlignment="1" applyProtection="1">
      <alignment horizontal="center" vertical="center"/>
    </xf>
    <xf numFmtId="49" fontId="31" fillId="0" borderId="66" xfId="0" applyNumberFormat="1" applyFont="1" applyFill="1" applyBorder="1" applyAlignment="1" applyProtection="1">
      <alignment horizontal="center" vertical="center"/>
    </xf>
    <xf numFmtId="49" fontId="24" fillId="0" borderId="58" xfId="0" applyNumberFormat="1" applyFont="1" applyFill="1" applyBorder="1" applyAlignment="1" applyProtection="1">
      <alignment horizontal="center" vertical="center"/>
      <protection hidden="1"/>
    </xf>
    <xf numFmtId="49" fontId="24" fillId="0" borderId="60" xfId="0" applyNumberFormat="1" applyFont="1" applyFill="1" applyBorder="1" applyAlignment="1" applyProtection="1">
      <alignment horizontal="center" vertical="center"/>
      <protection hidden="1"/>
    </xf>
    <xf numFmtId="49" fontId="24" fillId="0" borderId="65" xfId="0" applyNumberFormat="1" applyFont="1" applyFill="1" applyBorder="1" applyAlignment="1" applyProtection="1">
      <alignment horizontal="center" vertical="center"/>
      <protection hidden="1"/>
    </xf>
    <xf numFmtId="49" fontId="31" fillId="5" borderId="2" xfId="1" applyNumberFormat="1" applyFont="1" applyFill="1" applyBorder="1" applyAlignment="1" applyProtection="1">
      <alignment horizontal="center" vertical="center"/>
    </xf>
    <xf numFmtId="49" fontId="31" fillId="5" borderId="51" xfId="1" applyNumberFormat="1" applyFont="1" applyFill="1" applyBorder="1" applyAlignment="1" applyProtection="1">
      <alignment horizontal="center" vertical="center"/>
    </xf>
    <xf numFmtId="49" fontId="31" fillId="5" borderId="45" xfId="1" applyNumberFormat="1" applyFont="1" applyFill="1" applyBorder="1" applyAlignment="1" applyProtection="1">
      <alignment horizontal="center" vertical="center"/>
    </xf>
    <xf numFmtId="49" fontId="31" fillId="0" borderId="2" xfId="1" applyNumberFormat="1" applyFont="1" applyFill="1" applyBorder="1" applyAlignment="1" applyProtection="1">
      <alignment horizontal="center" vertical="center"/>
    </xf>
    <xf numFmtId="49" fontId="31" fillId="0" borderId="2" xfId="0" applyNumberFormat="1" applyFont="1" applyFill="1" applyBorder="1" applyAlignment="1" applyProtection="1">
      <alignment horizontal="center" vertical="center"/>
    </xf>
    <xf numFmtId="49" fontId="31" fillId="0" borderId="8" xfId="0" applyNumberFormat="1" applyFont="1" applyFill="1" applyBorder="1" applyAlignment="1" applyProtection="1">
      <alignment horizontal="center" vertical="center"/>
    </xf>
    <xf numFmtId="49" fontId="24" fillId="0" borderId="44" xfId="0" applyNumberFormat="1" applyFont="1" applyFill="1" applyBorder="1" applyAlignment="1" applyProtection="1">
      <alignment horizontal="center" vertical="center"/>
      <protection hidden="1"/>
    </xf>
    <xf numFmtId="49" fontId="31" fillId="5" borderId="6" xfId="1" applyNumberFormat="1" applyFont="1" applyFill="1" applyBorder="1" applyAlignment="1" applyProtection="1">
      <alignment horizontal="center" vertical="center" textRotation="90"/>
    </xf>
    <xf numFmtId="49" fontId="31" fillId="5" borderId="7" xfId="1" applyNumberFormat="1" applyFont="1" applyFill="1" applyBorder="1" applyAlignment="1" applyProtection="1">
      <alignment horizontal="center" vertical="center" textRotation="90"/>
    </xf>
    <xf numFmtId="49" fontId="31" fillId="5" borderId="8" xfId="1" applyNumberFormat="1" applyFont="1" applyFill="1" applyBorder="1" applyAlignment="1" applyProtection="1">
      <alignment horizontal="center" vertical="center" textRotation="90"/>
    </xf>
    <xf numFmtId="49" fontId="13" fillId="0" borderId="2" xfId="0" applyNumberFormat="1" applyFont="1" applyFill="1" applyBorder="1" applyAlignment="1" applyProtection="1">
      <alignment horizontal="center" vertical="center" textRotation="90"/>
      <protection hidden="1"/>
    </xf>
    <xf numFmtId="49" fontId="24" fillId="0" borderId="6" xfId="0" applyNumberFormat="1" applyFont="1" applyFill="1" applyBorder="1" applyAlignment="1">
      <alignment horizontal="center" textRotation="90" wrapText="1"/>
    </xf>
    <xf numFmtId="49" fontId="24" fillId="0" borderId="7" xfId="0" applyNumberFormat="1" applyFont="1" applyFill="1" applyBorder="1" applyAlignment="1">
      <alignment horizontal="center" textRotation="90" wrapText="1"/>
    </xf>
    <xf numFmtId="49" fontId="24" fillId="0" borderId="8" xfId="0" applyNumberFormat="1" applyFont="1" applyFill="1" applyBorder="1" applyAlignment="1">
      <alignment horizontal="center" textRotation="90" wrapText="1"/>
    </xf>
    <xf numFmtId="49" fontId="13" fillId="0" borderId="45" xfId="0" applyNumberFormat="1" applyFont="1" applyFill="1" applyBorder="1" applyAlignment="1" applyProtection="1">
      <alignment horizontal="center" vertical="center" textRotation="90"/>
      <protection hidden="1"/>
    </xf>
    <xf numFmtId="49" fontId="13" fillId="0" borderId="38" xfId="0" applyNumberFormat="1" applyFont="1" applyFill="1" applyBorder="1" applyAlignment="1" applyProtection="1">
      <alignment horizontal="center" vertical="center"/>
      <protection hidden="1"/>
    </xf>
    <xf numFmtId="49" fontId="13" fillId="0" borderId="40" xfId="0" applyNumberFormat="1" applyFont="1" applyFill="1" applyBorder="1" applyAlignment="1" applyProtection="1">
      <alignment horizontal="center" vertical="center"/>
      <protection hidden="1"/>
    </xf>
    <xf numFmtId="49" fontId="13" fillId="0" borderId="38" xfId="0" applyNumberFormat="1" applyFont="1" applyFill="1" applyBorder="1" applyAlignment="1" applyProtection="1">
      <alignment horizontal="center" vertical="center" textRotation="90"/>
      <protection hidden="1"/>
    </xf>
    <xf numFmtId="49" fontId="33" fillId="0" borderId="0" xfId="0" applyNumberFormat="1" applyFont="1" applyFill="1" applyBorder="1" applyAlignment="1">
      <alignment horizontal="center"/>
    </xf>
    <xf numFmtId="49" fontId="20" fillId="0" borderId="37" xfId="0" applyNumberFormat="1" applyFont="1" applyFill="1" applyBorder="1" applyAlignment="1" applyProtection="1">
      <alignment horizontal="center" vertical="center" textRotation="90"/>
      <protection hidden="1"/>
    </xf>
    <xf numFmtId="49" fontId="20" fillId="0" borderId="44" xfId="0" applyNumberFormat="1" applyFont="1" applyFill="1" applyBorder="1" applyAlignment="1" applyProtection="1">
      <alignment horizontal="center" vertical="center" textRotation="90"/>
      <protection hidden="1"/>
    </xf>
    <xf numFmtId="49" fontId="20" fillId="0" borderId="38" xfId="0" applyNumberFormat="1" applyFont="1" applyFill="1" applyBorder="1" applyProtection="1">
      <protection hidden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/>
    </xf>
    <xf numFmtId="0" fontId="31" fillId="5" borderId="74" xfId="4" applyFont="1" applyFill="1" applyBorder="1" applyAlignment="1">
      <alignment horizontal="center" vertical="center" wrapText="1"/>
    </xf>
    <xf numFmtId="0" fontId="31" fillId="5" borderId="90" xfId="4" applyFont="1" applyFill="1" applyBorder="1" applyAlignment="1">
      <alignment horizontal="center" vertical="center" wrapText="1"/>
    </xf>
    <xf numFmtId="0" fontId="31" fillId="5" borderId="75" xfId="4" applyFont="1" applyFill="1" applyBorder="1" applyAlignment="1">
      <alignment horizontal="center" vertical="center" wrapText="1"/>
    </xf>
    <xf numFmtId="0" fontId="31" fillId="5" borderId="76" xfId="4" applyFont="1" applyFill="1" applyBorder="1" applyAlignment="1">
      <alignment horizontal="center" vertical="center" wrapText="1"/>
    </xf>
    <xf numFmtId="0" fontId="31" fillId="5" borderId="91" xfId="4" applyFont="1" applyFill="1" applyBorder="1" applyAlignment="1">
      <alignment horizontal="center" vertical="center" wrapText="1"/>
    </xf>
    <xf numFmtId="0" fontId="31" fillId="5" borderId="92" xfId="4" applyFont="1" applyFill="1" applyBorder="1" applyAlignment="1">
      <alignment horizontal="center" vertical="center" wrapText="1"/>
    </xf>
    <xf numFmtId="0" fontId="31" fillId="5" borderId="77" xfId="4" applyFont="1" applyFill="1" applyBorder="1" applyAlignment="1">
      <alignment horizontal="center" vertical="center" wrapText="1"/>
    </xf>
    <xf numFmtId="0" fontId="31" fillId="5" borderId="93" xfId="4" applyFont="1" applyFill="1" applyBorder="1" applyAlignment="1">
      <alignment horizontal="center" vertical="center" wrapText="1"/>
    </xf>
    <xf numFmtId="0" fontId="31" fillId="5" borderId="78" xfId="4" applyFont="1" applyFill="1" applyBorder="1" applyAlignment="1">
      <alignment horizontal="center" vertical="center" wrapText="1"/>
    </xf>
    <xf numFmtId="0" fontId="31" fillId="5" borderId="94" xfId="4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8" fillId="0" borderId="28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textRotation="90" wrapText="1"/>
    </xf>
    <xf numFmtId="0" fontId="8" fillId="0" borderId="60" xfId="0" applyFont="1" applyFill="1" applyBorder="1" applyAlignment="1">
      <alignment horizontal="center" vertical="center" textRotation="90" wrapText="1"/>
    </xf>
    <xf numFmtId="0" fontId="8" fillId="0" borderId="65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24" xfId="0" applyFont="1" applyFill="1" applyBorder="1" applyAlignment="1">
      <alignment horizontal="center" vertical="center" textRotation="90" wrapText="1"/>
    </xf>
    <xf numFmtId="49" fontId="10" fillId="9" borderId="57" xfId="0" applyNumberFormat="1" applyFont="1" applyFill="1" applyBorder="1" applyAlignment="1">
      <alignment horizontal="right" vertical="center"/>
    </xf>
    <xf numFmtId="49" fontId="10" fillId="9" borderId="55" xfId="0" applyNumberFormat="1" applyFont="1" applyFill="1" applyBorder="1" applyAlignment="1">
      <alignment horizontal="right" vertical="center"/>
    </xf>
    <xf numFmtId="0" fontId="7" fillId="9" borderId="0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left" vertical="center"/>
    </xf>
    <xf numFmtId="0" fontId="11" fillId="6" borderId="53" xfId="0" applyFont="1" applyFill="1" applyBorder="1" applyAlignment="1">
      <alignment horizontal="left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49" fontId="18" fillId="0" borderId="38" xfId="0" applyNumberFormat="1" applyFont="1" applyFill="1" applyBorder="1" applyAlignment="1">
      <alignment horizontal="center" vertical="center"/>
    </xf>
    <xf numFmtId="49" fontId="18" fillId="0" borderId="51" xfId="0" applyNumberFormat="1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 wrapText="1"/>
    </xf>
    <xf numFmtId="0" fontId="18" fillId="0" borderId="66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20" fillId="5" borderId="62" xfId="0" applyFont="1" applyFill="1" applyBorder="1" applyAlignment="1">
      <alignment horizontal="left" vertical="center" wrapText="1"/>
    </xf>
    <xf numFmtId="0" fontId="20" fillId="5" borderId="73" xfId="0" applyFont="1" applyFill="1" applyBorder="1" applyAlignment="1">
      <alignment horizontal="left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vertical="center" wrapText="1"/>
    </xf>
    <xf numFmtId="0" fontId="15" fillId="0" borderId="50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49" fontId="20" fillId="0" borderId="62" xfId="0" applyNumberFormat="1" applyFont="1" applyFill="1" applyBorder="1" applyAlignment="1">
      <alignment horizontal="center" vertical="center" wrapText="1"/>
    </xf>
    <xf numFmtId="49" fontId="20" fillId="0" borderId="73" xfId="0" applyNumberFormat="1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left" vertical="center" wrapText="1"/>
    </xf>
    <xf numFmtId="0" fontId="20" fillId="0" borderId="73" xfId="0" applyFont="1" applyFill="1" applyBorder="1" applyAlignment="1">
      <alignment horizontal="left" vertical="center" wrapText="1"/>
    </xf>
    <xf numFmtId="0" fontId="20" fillId="5" borderId="38" xfId="0" applyFont="1" applyFill="1" applyBorder="1" applyAlignment="1">
      <alignment horizontal="left" vertical="center" wrapText="1"/>
    </xf>
    <xf numFmtId="0" fontId="20" fillId="5" borderId="51" xfId="0" applyFont="1" applyFill="1" applyBorder="1" applyAlignment="1">
      <alignment horizontal="left" vertical="center" wrapText="1"/>
    </xf>
    <xf numFmtId="0" fontId="20" fillId="0" borderId="63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0" fontId="10" fillId="9" borderId="64" xfId="0" applyFont="1" applyFill="1" applyBorder="1" applyAlignment="1">
      <alignment horizontal="center" vertical="center"/>
    </xf>
    <xf numFmtId="0" fontId="10" fillId="9" borderId="61" xfId="0" applyFont="1" applyFill="1" applyBorder="1" applyAlignment="1">
      <alignment horizontal="center" vertical="center"/>
    </xf>
    <xf numFmtId="0" fontId="10" fillId="9" borderId="47" xfId="0" applyFont="1" applyFill="1" applyBorder="1" applyAlignment="1">
      <alignment horizontal="center" vertical="center"/>
    </xf>
    <xf numFmtId="0" fontId="27" fillId="11" borderId="58" xfId="0" applyNumberFormat="1" applyFont="1" applyFill="1" applyBorder="1" applyAlignment="1">
      <alignment horizontal="center" vertical="center"/>
    </xf>
    <xf numFmtId="0" fontId="27" fillId="11" borderId="46" xfId="0" applyNumberFormat="1" applyFont="1" applyFill="1" applyBorder="1" applyAlignment="1">
      <alignment horizontal="center" vertical="center"/>
    </xf>
    <xf numFmtId="0" fontId="27" fillId="11" borderId="64" xfId="0" applyNumberFormat="1" applyFont="1" applyFill="1" applyBorder="1" applyAlignment="1">
      <alignment horizontal="center" vertical="center"/>
    </xf>
    <xf numFmtId="0" fontId="27" fillId="11" borderId="47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right" vertical="center"/>
    </xf>
    <xf numFmtId="49" fontId="10" fillId="0" borderId="85" xfId="0" applyNumberFormat="1" applyFont="1" applyFill="1" applyBorder="1" applyAlignment="1">
      <alignment horizontal="right" vertical="center"/>
    </xf>
    <xf numFmtId="0" fontId="27" fillId="11" borderId="61" xfId="0" applyNumberFormat="1" applyFont="1" applyFill="1" applyBorder="1" applyAlignment="1">
      <alignment horizontal="center" vertical="center"/>
    </xf>
    <xf numFmtId="49" fontId="10" fillId="9" borderId="17" xfId="0" applyNumberFormat="1" applyFont="1" applyFill="1" applyBorder="1" applyAlignment="1">
      <alignment horizontal="right" vertical="center"/>
    </xf>
    <xf numFmtId="49" fontId="10" fillId="9" borderId="21" xfId="0" applyNumberFormat="1" applyFont="1" applyFill="1" applyBorder="1" applyAlignment="1">
      <alignment horizontal="right" vertical="center"/>
    </xf>
    <xf numFmtId="49" fontId="10" fillId="9" borderId="85" xfId="0" applyNumberFormat="1" applyFont="1" applyFill="1" applyBorder="1" applyAlignment="1">
      <alignment horizontal="right" vertical="center"/>
    </xf>
    <xf numFmtId="49" fontId="10" fillId="0" borderId="21" xfId="0" applyNumberFormat="1" applyFont="1" applyFill="1" applyBorder="1" applyAlignment="1">
      <alignment horizontal="right" vertical="center"/>
    </xf>
    <xf numFmtId="0" fontId="27" fillId="11" borderId="63" xfId="0" applyNumberFormat="1" applyFont="1" applyFill="1" applyBorder="1" applyAlignment="1">
      <alignment horizontal="center" vertical="center"/>
    </xf>
    <xf numFmtId="0" fontId="27" fillId="11" borderId="60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textRotation="90" wrapText="1"/>
    </xf>
    <xf numFmtId="0" fontId="13" fillId="5" borderId="16" xfId="0" applyFont="1" applyFill="1" applyBorder="1" applyAlignment="1">
      <alignment horizontal="center" vertical="center" textRotation="90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textRotation="90" wrapText="1"/>
    </xf>
    <xf numFmtId="0" fontId="13" fillId="5" borderId="20" xfId="0" applyFont="1" applyFill="1" applyBorder="1" applyAlignment="1">
      <alignment horizontal="center" vertical="center" textRotation="90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textRotation="90" wrapText="1"/>
    </xf>
    <xf numFmtId="0" fontId="13" fillId="0" borderId="19" xfId="0" applyFont="1" applyFill="1" applyBorder="1" applyAlignment="1">
      <alignment horizontal="center" vertical="center" textRotation="90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textRotation="90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textRotation="90" wrapText="1"/>
    </xf>
    <xf numFmtId="0" fontId="13" fillId="0" borderId="18" xfId="0" applyFont="1" applyFill="1" applyBorder="1" applyAlignment="1">
      <alignment horizontal="center" vertical="center" textRotation="90" wrapText="1"/>
    </xf>
    <xf numFmtId="0" fontId="13" fillId="0" borderId="7" xfId="0" applyFont="1" applyFill="1" applyBorder="1" applyAlignment="1">
      <alignment horizontal="center" vertical="center" textRotation="90" wrapText="1"/>
    </xf>
    <xf numFmtId="0" fontId="13" fillId="0" borderId="22" xfId="0" applyFont="1" applyFill="1" applyBorder="1" applyAlignment="1">
      <alignment horizontal="center" vertical="center" textRotation="90" wrapText="1"/>
    </xf>
    <xf numFmtId="0" fontId="13" fillId="0" borderId="28" xfId="0" applyFont="1" applyFill="1" applyBorder="1" applyAlignment="1">
      <alignment horizontal="center" vertical="center" textRotation="90" wrapText="1"/>
    </xf>
    <xf numFmtId="0" fontId="13" fillId="5" borderId="28" xfId="0" applyFont="1" applyFill="1" applyBorder="1" applyAlignment="1">
      <alignment horizontal="center" vertical="center" textRotation="90" wrapText="1"/>
    </xf>
    <xf numFmtId="0" fontId="13" fillId="0" borderId="65" xfId="0" applyFont="1" applyFill="1" applyBorder="1" applyAlignment="1">
      <alignment horizontal="center" vertical="center" textRotation="90" wrapText="1"/>
    </xf>
    <xf numFmtId="0" fontId="13" fillId="0" borderId="15" xfId="0" applyFont="1" applyFill="1" applyBorder="1" applyAlignment="1">
      <alignment horizontal="center" vertical="center" textRotation="90" wrapText="1"/>
    </xf>
    <xf numFmtId="0" fontId="13" fillId="0" borderId="73" xfId="0" applyFont="1" applyFill="1" applyBorder="1" applyAlignment="1">
      <alignment horizontal="center" vertical="center" textRotation="90" wrapText="1"/>
    </xf>
    <xf numFmtId="0" fontId="13" fillId="0" borderId="24" xfId="0" applyFont="1" applyFill="1" applyBorder="1" applyAlignment="1">
      <alignment horizontal="center" vertical="center" textRotation="90" wrapText="1"/>
    </xf>
    <xf numFmtId="0" fontId="13" fillId="0" borderId="29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left" vertical="center"/>
    </xf>
    <xf numFmtId="0" fontId="15" fillId="6" borderId="29" xfId="0" applyFont="1" applyFill="1" applyBorder="1" applyAlignment="1">
      <alignment horizontal="left" vertical="center" wrapText="1"/>
    </xf>
    <xf numFmtId="0" fontId="15" fillId="6" borderId="29" xfId="0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30" xfId="0" applyNumberFormat="1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vertical="center"/>
    </xf>
    <xf numFmtId="0" fontId="15" fillId="9" borderId="35" xfId="0" applyFont="1" applyFill="1" applyBorder="1" applyAlignment="1">
      <alignment vertical="center"/>
    </xf>
    <xf numFmtId="0" fontId="15" fillId="9" borderId="35" xfId="0" applyFont="1" applyFill="1" applyBorder="1" applyAlignment="1">
      <alignment horizontal="left" vertical="center" wrapText="1"/>
    </xf>
    <xf numFmtId="0" fontId="15" fillId="9" borderId="35" xfId="0" applyFont="1" applyFill="1" applyBorder="1" applyAlignment="1">
      <alignment horizontal="right" vertical="center"/>
    </xf>
    <xf numFmtId="0" fontId="15" fillId="6" borderId="36" xfId="0" applyFont="1" applyFill="1" applyBorder="1" applyAlignment="1">
      <alignment horizontal="center" vertical="center"/>
    </xf>
    <xf numFmtId="0" fontId="15" fillId="9" borderId="37" xfId="0" applyFont="1" applyFill="1" applyBorder="1" applyAlignment="1">
      <alignment horizontal="center" vertical="center"/>
    </xf>
    <xf numFmtId="0" fontId="15" fillId="9" borderId="39" xfId="0" applyFont="1" applyFill="1" applyBorder="1" applyAlignment="1">
      <alignment horizontal="center" vertical="center"/>
    </xf>
    <xf numFmtId="0" fontId="15" fillId="9" borderId="35" xfId="0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vertical="center"/>
    </xf>
    <xf numFmtId="0" fontId="15" fillId="9" borderId="41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/>
    </xf>
    <xf numFmtId="0" fontId="15" fillId="9" borderId="96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vertical="center"/>
    </xf>
    <xf numFmtId="0" fontId="20" fillId="0" borderId="42" xfId="0" applyFont="1" applyFill="1" applyBorder="1" applyAlignment="1">
      <alignment horizontal="left" vertical="center" wrapText="1"/>
    </xf>
    <xf numFmtId="49" fontId="20" fillId="0" borderId="42" xfId="0" applyNumberFormat="1" applyFont="1" applyFill="1" applyBorder="1" applyAlignment="1">
      <alignment horizontal="right" vertical="center"/>
    </xf>
    <xf numFmtId="0" fontId="20" fillId="5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8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vertical="center"/>
    </xf>
    <xf numFmtId="0" fontId="20" fillId="0" borderId="45" xfId="0" applyFont="1" applyFill="1" applyBorder="1" applyAlignment="1">
      <alignment vertical="center"/>
    </xf>
    <xf numFmtId="0" fontId="20" fillId="8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right" vertical="center"/>
    </xf>
    <xf numFmtId="0" fontId="13" fillId="5" borderId="43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vertical="center"/>
    </xf>
    <xf numFmtId="0" fontId="15" fillId="9" borderId="42" xfId="0" applyFont="1" applyFill="1" applyBorder="1" applyAlignment="1">
      <alignment horizontal="left" vertical="center" wrapText="1"/>
    </xf>
    <xf numFmtId="0" fontId="15" fillId="9" borderId="42" xfId="0" applyFont="1" applyFill="1" applyBorder="1" applyAlignment="1">
      <alignment horizontal="right" vertical="center"/>
    </xf>
    <xf numFmtId="0" fontId="15" fillId="6" borderId="43" xfId="0" applyFont="1" applyFill="1" applyBorder="1" applyAlignment="1">
      <alignment horizontal="center" vertical="center"/>
    </xf>
    <xf numFmtId="0" fontId="15" fillId="9" borderId="44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15" fillId="9" borderId="4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8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13" fillId="8" borderId="13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vertical="center"/>
    </xf>
    <xf numFmtId="0" fontId="13" fillId="0" borderId="48" xfId="0" applyFont="1" applyFill="1" applyBorder="1" applyAlignment="1">
      <alignment vertical="center"/>
    </xf>
    <xf numFmtId="0" fontId="15" fillId="0" borderId="48" xfId="0" applyFont="1" applyFill="1" applyBorder="1" applyAlignment="1">
      <alignment horizontal="left" vertical="center" wrapText="1"/>
    </xf>
    <xf numFmtId="0" fontId="20" fillId="0" borderId="48" xfId="0" applyFont="1" applyFill="1" applyBorder="1" applyAlignment="1">
      <alignment vertical="center"/>
    </xf>
    <xf numFmtId="0" fontId="15" fillId="5" borderId="49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97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vertical="center"/>
    </xf>
    <xf numFmtId="0" fontId="20" fillId="0" borderId="53" xfId="0" applyFont="1" applyFill="1" applyBorder="1" applyAlignment="1">
      <alignment vertical="center"/>
    </xf>
    <xf numFmtId="0" fontId="20" fillId="9" borderId="0" xfId="0" applyFont="1" applyFill="1" applyBorder="1" applyAlignment="1">
      <alignment vertical="center"/>
    </xf>
    <xf numFmtId="0" fontId="15" fillId="6" borderId="29" xfId="0" applyFont="1" applyFill="1" applyBorder="1" applyAlignment="1">
      <alignment vertical="center"/>
    </xf>
    <xf numFmtId="0" fontId="15" fillId="6" borderId="29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vertical="center"/>
    </xf>
    <xf numFmtId="0" fontId="20" fillId="5" borderId="55" xfId="0" applyFont="1" applyFill="1" applyBorder="1" applyAlignment="1">
      <alignment vertical="center" wrapText="1"/>
    </xf>
    <xf numFmtId="0" fontId="20" fillId="9" borderId="55" xfId="0" applyFont="1" applyFill="1" applyBorder="1" applyAlignment="1">
      <alignment horizontal="right" vertical="center"/>
    </xf>
    <xf numFmtId="0" fontId="20" fillId="6" borderId="56" xfId="0" applyFont="1" applyFill="1" applyBorder="1" applyAlignment="1">
      <alignment horizontal="center" vertical="center"/>
    </xf>
    <xf numFmtId="0" fontId="20" fillId="9" borderId="46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55" xfId="0" applyFont="1" applyFill="1" applyBorder="1" applyAlignment="1">
      <alignment horizontal="center" vertical="center"/>
    </xf>
    <xf numFmtId="0" fontId="20" fillId="9" borderId="47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95" xfId="0" applyFont="1" applyFill="1" applyBorder="1" applyAlignment="1">
      <alignment horizontal="center" vertical="center"/>
    </xf>
    <xf numFmtId="0" fontId="20" fillId="9" borderId="68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vertical="center"/>
    </xf>
    <xf numFmtId="0" fontId="20" fillId="5" borderId="42" xfId="0" applyFont="1" applyFill="1" applyBorder="1" applyAlignment="1">
      <alignment vertical="center" wrapText="1"/>
    </xf>
    <xf numFmtId="0" fontId="20" fillId="9" borderId="42" xfId="0" applyFont="1" applyFill="1" applyBorder="1" applyAlignment="1">
      <alignment horizontal="right" vertical="center"/>
    </xf>
    <xf numFmtId="0" fontId="20" fillId="6" borderId="43" xfId="0" applyFont="1" applyFill="1" applyBorder="1" applyAlignment="1">
      <alignment horizontal="center" vertical="center"/>
    </xf>
    <xf numFmtId="0" fontId="20" fillId="9" borderId="44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/>
    </xf>
    <xf numFmtId="0" fontId="20" fillId="9" borderId="42" xfId="0" applyFont="1" applyFill="1" applyBorder="1" applyAlignment="1">
      <alignment horizontal="center" vertical="center"/>
    </xf>
    <xf numFmtId="0" fontId="20" fillId="9" borderId="45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86" xfId="0" applyFont="1" applyFill="1" applyBorder="1" applyAlignment="1">
      <alignment horizontal="center" vertical="center"/>
    </xf>
    <xf numFmtId="0" fontId="20" fillId="8" borderId="44" xfId="0" applyFont="1" applyFill="1" applyBorder="1" applyAlignment="1">
      <alignment horizontal="center" vertical="center"/>
    </xf>
    <xf numFmtId="0" fontId="20" fillId="9" borderId="22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vertical="center" wrapText="1"/>
    </xf>
    <xf numFmtId="49" fontId="20" fillId="9" borderId="42" xfId="0" applyNumberFormat="1" applyFont="1" applyFill="1" applyBorder="1" applyAlignment="1">
      <alignment horizontal="right" vertical="center"/>
    </xf>
    <xf numFmtId="0" fontId="20" fillId="6" borderId="45" xfId="0" applyFont="1" applyFill="1" applyBorder="1" applyAlignment="1">
      <alignment horizontal="center" vertical="center"/>
    </xf>
    <xf numFmtId="0" fontId="20" fillId="8" borderId="45" xfId="0" applyFont="1" applyFill="1" applyBorder="1" applyAlignment="1">
      <alignment horizontal="center" vertical="center"/>
    </xf>
    <xf numFmtId="0" fontId="20" fillId="6" borderId="43" xfId="0" applyNumberFormat="1" applyFont="1" applyFill="1" applyBorder="1" applyAlignment="1">
      <alignment horizontal="center" vertical="center"/>
    </xf>
    <xf numFmtId="0" fontId="20" fillId="12" borderId="44" xfId="0" applyFont="1" applyFill="1" applyBorder="1" applyAlignment="1">
      <alignment horizontal="center" vertical="center"/>
    </xf>
    <xf numFmtId="0" fontId="20" fillId="13" borderId="45" xfId="0" applyFont="1" applyFill="1" applyBorder="1" applyAlignment="1">
      <alignment horizontal="center" vertical="center"/>
    </xf>
    <xf numFmtId="0" fontId="20" fillId="6" borderId="44" xfId="0" applyFont="1" applyFill="1" applyBorder="1" applyAlignment="1">
      <alignment horizontal="center" vertical="center"/>
    </xf>
    <xf numFmtId="0" fontId="20" fillId="11" borderId="45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vertical="center"/>
    </xf>
    <xf numFmtId="0" fontId="15" fillId="0" borderId="57" xfId="0" applyFont="1" applyFill="1" applyBorder="1" applyAlignment="1">
      <alignment vertical="center" wrapText="1"/>
    </xf>
    <xf numFmtId="0" fontId="20" fillId="0" borderId="57" xfId="0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87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39" fillId="0" borderId="35" xfId="0" applyNumberFormat="1" applyFont="1" applyBorder="1" applyAlignment="1">
      <alignment vertical="center" wrapText="1"/>
    </xf>
    <xf numFmtId="0" fontId="20" fillId="6" borderId="35" xfId="0" applyFont="1" applyFill="1" applyBorder="1" applyAlignment="1">
      <alignment horizontal="right" vertical="center"/>
    </xf>
    <xf numFmtId="0" fontId="20" fillId="6" borderId="36" xfId="0" applyFont="1" applyFill="1" applyBorder="1" applyAlignment="1">
      <alignment horizontal="center" vertical="center"/>
    </xf>
    <xf numFmtId="0" fontId="20" fillId="6" borderId="37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20" fillId="6" borderId="96" xfId="0" applyFont="1" applyFill="1" applyBorder="1" applyAlignment="1">
      <alignment horizontal="center" vertical="center"/>
    </xf>
    <xf numFmtId="0" fontId="20" fillId="8" borderId="37" xfId="0" applyFont="1" applyFill="1" applyBorder="1" applyAlignment="1">
      <alignment horizontal="center" vertical="center"/>
    </xf>
    <xf numFmtId="0" fontId="39" fillId="0" borderId="55" xfId="0" applyNumberFormat="1" applyFont="1" applyBorder="1" applyAlignment="1">
      <alignment vertical="center" wrapText="1"/>
    </xf>
    <xf numFmtId="0" fontId="20" fillId="0" borderId="55" xfId="0" applyFont="1" applyFill="1" applyBorder="1" applyAlignment="1">
      <alignment horizontal="right" vertical="center"/>
    </xf>
    <xf numFmtId="0" fontId="20" fillId="5" borderId="56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5" xfId="0" applyFont="1" applyFill="1" applyBorder="1" applyAlignment="1">
      <alignment horizontal="center" vertical="center"/>
    </xf>
    <xf numFmtId="0" fontId="20" fillId="8" borderId="4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horizontal="center" vertical="center"/>
    </xf>
    <xf numFmtId="0" fontId="20" fillId="5" borderId="59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/>
    </xf>
    <xf numFmtId="1" fontId="15" fillId="6" borderId="30" xfId="0" applyNumberFormat="1" applyFont="1" applyFill="1" applyBorder="1" applyAlignment="1">
      <alignment horizontal="center" vertical="center"/>
    </xf>
    <xf numFmtId="0" fontId="40" fillId="0" borderId="55" xfId="0" applyNumberFormat="1" applyFont="1" applyBorder="1" applyAlignment="1">
      <alignment horizontal="left" vertical="center"/>
    </xf>
    <xf numFmtId="49" fontId="20" fillId="9" borderId="55" xfId="0" applyNumberFormat="1" applyFont="1" applyFill="1" applyBorder="1" applyAlignment="1">
      <alignment horizontal="right" vertical="center"/>
    </xf>
    <xf numFmtId="0" fontId="20" fillId="9" borderId="37" xfId="0" applyFont="1" applyFill="1" applyBorder="1" applyAlignment="1">
      <alignment horizontal="center" vertical="center"/>
    </xf>
    <xf numFmtId="0" fontId="20" fillId="9" borderId="39" xfId="0" applyFont="1" applyFill="1" applyBorder="1" applyAlignment="1">
      <alignment horizontal="center" vertical="center"/>
    </xf>
    <xf numFmtId="2" fontId="20" fillId="9" borderId="35" xfId="0" applyNumberFormat="1" applyFont="1" applyFill="1" applyBorder="1" applyAlignment="1">
      <alignment horizontal="center" vertical="center"/>
    </xf>
    <xf numFmtId="2" fontId="20" fillId="9" borderId="46" xfId="0" applyNumberFormat="1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 wrapText="1"/>
    </xf>
    <xf numFmtId="0" fontId="40" fillId="0" borderId="46" xfId="0" applyNumberFormat="1" applyFont="1" applyBorder="1" applyAlignment="1">
      <alignment horizontal="center" vertical="center"/>
    </xf>
    <xf numFmtId="0" fontId="40" fillId="0" borderId="47" xfId="0" applyNumberFormat="1" applyFont="1" applyBorder="1" applyAlignment="1">
      <alignment horizontal="center" vertical="center"/>
    </xf>
    <xf numFmtId="0" fontId="40" fillId="9" borderId="46" xfId="0" applyNumberFormat="1" applyFont="1" applyFill="1" applyBorder="1" applyAlignment="1">
      <alignment horizontal="center" vertical="center"/>
    </xf>
    <xf numFmtId="0" fontId="40" fillId="10" borderId="47" xfId="0" applyNumberFormat="1" applyFont="1" applyFill="1" applyBorder="1" applyAlignment="1">
      <alignment horizontal="center" vertical="center"/>
    </xf>
    <xf numFmtId="0" fontId="40" fillId="0" borderId="42" xfId="0" applyNumberFormat="1" applyFont="1" applyBorder="1" applyAlignment="1">
      <alignment horizontal="left" vertical="center"/>
    </xf>
    <xf numFmtId="0" fontId="39" fillId="0" borderId="42" xfId="0" applyNumberFormat="1" applyFont="1" applyBorder="1" applyAlignment="1">
      <alignment vertical="center" wrapText="1"/>
    </xf>
    <xf numFmtId="0" fontId="20" fillId="6" borderId="13" xfId="0" applyFont="1" applyFill="1" applyBorder="1" applyAlignment="1">
      <alignment horizontal="center" vertical="center"/>
    </xf>
    <xf numFmtId="0" fontId="20" fillId="6" borderId="4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0" fontId="40" fillId="0" borderId="44" xfId="0" applyNumberFormat="1" applyFont="1" applyBorder="1" applyAlignment="1">
      <alignment horizontal="center" vertical="center"/>
    </xf>
    <xf numFmtId="0" fontId="40" fillId="0" borderId="45" xfId="0" applyNumberFormat="1" applyFont="1" applyBorder="1" applyAlignment="1">
      <alignment horizontal="center" vertical="center"/>
    </xf>
    <xf numFmtId="0" fontId="13" fillId="9" borderId="45" xfId="0" applyNumberFormat="1" applyFont="1" applyFill="1" applyBorder="1" applyAlignment="1">
      <alignment horizontal="center" vertical="center"/>
    </xf>
    <xf numFmtId="0" fontId="40" fillId="10" borderId="44" xfId="0" applyNumberFormat="1" applyFont="1" applyFill="1" applyBorder="1" applyAlignment="1">
      <alignment horizontal="center" vertical="center"/>
    </xf>
    <xf numFmtId="0" fontId="40" fillId="11" borderId="44" xfId="0" applyNumberFormat="1" applyFont="1" applyFill="1" applyBorder="1" applyAlignment="1">
      <alignment horizontal="center" vertical="center"/>
    </xf>
    <xf numFmtId="0" fontId="40" fillId="9" borderId="45" xfId="0" applyNumberFormat="1" applyFont="1" applyFill="1" applyBorder="1" applyAlignment="1">
      <alignment horizontal="center" vertical="center"/>
    </xf>
    <xf numFmtId="0" fontId="40" fillId="9" borderId="44" xfId="0" applyNumberFormat="1" applyFont="1" applyFill="1" applyBorder="1" applyAlignment="1">
      <alignment horizontal="center" vertical="center"/>
    </xf>
    <xf numFmtId="0" fontId="40" fillId="9" borderId="69" xfId="0" applyNumberFormat="1" applyFont="1" applyFill="1" applyBorder="1" applyAlignment="1">
      <alignment horizontal="center" vertical="center"/>
    </xf>
    <xf numFmtId="0" fontId="40" fillId="10" borderId="45" xfId="0" applyNumberFormat="1" applyFont="1" applyFill="1" applyBorder="1" applyAlignment="1">
      <alignment horizontal="center" vertical="center"/>
    </xf>
    <xf numFmtId="0" fontId="40" fillId="11" borderId="45" xfId="0" applyNumberFormat="1" applyFont="1" applyFill="1" applyBorder="1" applyAlignment="1">
      <alignment horizontal="center" vertical="center"/>
    </xf>
    <xf numFmtId="1" fontId="20" fillId="6" borderId="43" xfId="0" applyNumberFormat="1" applyFont="1" applyFill="1" applyBorder="1" applyAlignment="1">
      <alignment horizontal="center" vertical="center"/>
    </xf>
    <xf numFmtId="1" fontId="20" fillId="9" borderId="44" xfId="0" applyNumberFormat="1" applyFont="1" applyFill="1" applyBorder="1" applyAlignment="1">
      <alignment horizontal="center" vertical="center"/>
    </xf>
    <xf numFmtId="0" fontId="13" fillId="0" borderId="44" xfId="0" applyNumberFormat="1" applyFont="1" applyBorder="1" applyAlignment="1">
      <alignment vertical="center"/>
    </xf>
    <xf numFmtId="0" fontId="39" fillId="0" borderId="57" xfId="0" applyNumberFormat="1" applyFont="1" applyBorder="1" applyAlignment="1">
      <alignment vertical="center" wrapText="1"/>
    </xf>
    <xf numFmtId="49" fontId="20" fillId="9" borderId="57" xfId="0" applyNumberFormat="1" applyFont="1" applyFill="1" applyBorder="1" applyAlignment="1">
      <alignment horizontal="right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58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57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20" fillId="9" borderId="59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0" fillId="9" borderId="87" xfId="0" applyFont="1" applyFill="1" applyBorder="1" applyAlignment="1">
      <alignment horizontal="center" vertical="center"/>
    </xf>
    <xf numFmtId="0" fontId="40" fillId="0" borderId="58" xfId="0" applyNumberFormat="1" applyFont="1" applyBorder="1" applyAlignment="1">
      <alignment horizontal="center" vertical="center"/>
    </xf>
    <xf numFmtId="0" fontId="40" fillId="0" borderId="59" xfId="0" applyNumberFormat="1" applyFont="1" applyBorder="1" applyAlignment="1">
      <alignment horizontal="center" vertical="center"/>
    </xf>
    <xf numFmtId="0" fontId="40" fillId="9" borderId="58" xfId="0" applyNumberFormat="1" applyFont="1" applyFill="1" applyBorder="1" applyAlignment="1">
      <alignment horizontal="center" vertical="center"/>
    </xf>
    <xf numFmtId="0" fontId="40" fillId="9" borderId="59" xfId="0" applyNumberFormat="1" applyFont="1" applyFill="1" applyBorder="1" applyAlignment="1">
      <alignment horizontal="center" vertical="center"/>
    </xf>
    <xf numFmtId="0" fontId="13" fillId="9" borderId="58" xfId="0" applyNumberFormat="1" applyFont="1" applyFill="1" applyBorder="1" applyAlignment="1">
      <alignment horizontal="center" vertical="center"/>
    </xf>
    <xf numFmtId="0" fontId="40" fillId="11" borderId="59" xfId="0" applyNumberFormat="1" applyFont="1" applyFill="1" applyBorder="1" applyAlignment="1">
      <alignment horizontal="center" vertical="center"/>
    </xf>
    <xf numFmtId="0" fontId="39" fillId="0" borderId="57" xfId="0" applyFont="1" applyBorder="1" applyAlignment="1">
      <alignment vertical="center" wrapText="1"/>
    </xf>
    <xf numFmtId="2" fontId="20" fillId="6" borderId="42" xfId="0" applyNumberFormat="1" applyFont="1" applyFill="1" applyBorder="1" applyAlignment="1">
      <alignment horizontal="center" vertical="center"/>
    </xf>
    <xf numFmtId="0" fontId="13" fillId="9" borderId="44" xfId="0" applyNumberFormat="1" applyFont="1" applyFill="1" applyBorder="1" applyAlignment="1">
      <alignment horizontal="center" vertical="center"/>
    </xf>
    <xf numFmtId="0" fontId="40" fillId="0" borderId="57" xfId="0" applyNumberFormat="1" applyFont="1" applyBorder="1" applyAlignment="1">
      <alignment horizontal="left" vertical="center"/>
    </xf>
    <xf numFmtId="49" fontId="20" fillId="9" borderId="57" xfId="0" applyNumberFormat="1" applyFont="1" applyFill="1" applyBorder="1" applyAlignment="1">
      <alignment horizontal="right" vertical="center"/>
    </xf>
    <xf numFmtId="49" fontId="20" fillId="9" borderId="55" xfId="0" applyNumberFormat="1" applyFont="1" applyFill="1" applyBorder="1" applyAlignment="1">
      <alignment horizontal="right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57" xfId="0" applyFont="1" applyFill="1" applyBorder="1" applyAlignment="1">
      <alignment horizontal="center" vertical="center"/>
    </xf>
    <xf numFmtId="0" fontId="40" fillId="11" borderId="58" xfId="0" applyNumberFormat="1" applyFont="1" applyFill="1" applyBorder="1" applyAlignment="1">
      <alignment horizontal="center" vertical="center"/>
    </xf>
    <xf numFmtId="0" fontId="13" fillId="9" borderId="59" xfId="0" applyNumberFormat="1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vertical="center"/>
    </xf>
    <xf numFmtId="0" fontId="15" fillId="0" borderId="57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vertical="center"/>
    </xf>
    <xf numFmtId="0" fontId="15" fillId="0" borderId="59" xfId="0" applyFont="1" applyFill="1" applyBorder="1" applyAlignment="1">
      <alignment vertical="center"/>
    </xf>
    <xf numFmtId="0" fontId="15" fillId="6" borderId="25" xfId="0" applyFont="1" applyFill="1" applyBorder="1" applyAlignment="1">
      <alignment vertical="center"/>
    </xf>
    <xf numFmtId="49" fontId="15" fillId="6" borderId="26" xfId="0" applyNumberFormat="1" applyFont="1" applyFill="1" applyBorder="1" applyAlignment="1">
      <alignment horizontal="right" vertical="center"/>
    </xf>
    <xf numFmtId="0" fontId="15" fillId="6" borderId="21" xfId="0" applyFont="1" applyFill="1" applyBorder="1" applyAlignment="1">
      <alignment vertical="center"/>
    </xf>
    <xf numFmtId="0" fontId="15" fillId="6" borderId="20" xfId="0" applyFont="1" applyFill="1" applyBorder="1" applyAlignment="1">
      <alignment vertical="center" wrapText="1"/>
    </xf>
    <xf numFmtId="49" fontId="15" fillId="6" borderId="0" xfId="0" applyNumberFormat="1" applyFont="1" applyFill="1" applyBorder="1" applyAlignment="1">
      <alignment horizontal="right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60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left" vertical="center"/>
    </xf>
    <xf numFmtId="0" fontId="42" fillId="9" borderId="29" xfId="0" applyNumberFormat="1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vertical="center"/>
    </xf>
    <xf numFmtId="49" fontId="20" fillId="0" borderId="16" xfId="0" applyNumberFormat="1" applyFont="1" applyFill="1" applyBorder="1" applyAlignment="1">
      <alignment horizontal="right" vertical="center"/>
    </xf>
    <xf numFmtId="0" fontId="20" fillId="6" borderId="55" xfId="0" applyFont="1" applyFill="1" applyBorder="1" applyAlignment="1">
      <alignment horizontal="center" vertical="center"/>
    </xf>
    <xf numFmtId="0" fontId="20" fillId="9" borderId="72" xfId="0" applyFont="1" applyFill="1" applyBorder="1" applyAlignment="1">
      <alignment horizontal="center" vertical="center"/>
    </xf>
    <xf numFmtId="0" fontId="40" fillId="0" borderId="12" xfId="0" applyNumberFormat="1" applyFont="1" applyBorder="1" applyAlignment="1">
      <alignment horizontal="center" vertical="center"/>
    </xf>
    <xf numFmtId="0" fontId="40" fillId="0" borderId="11" xfId="0" applyNumberFormat="1" applyFont="1" applyBorder="1" applyAlignment="1">
      <alignment horizontal="center" vertical="center"/>
    </xf>
    <xf numFmtId="0" fontId="40" fillId="11" borderId="47" xfId="0" applyNumberFormat="1" applyFont="1" applyFill="1" applyBorder="1" applyAlignment="1">
      <alignment horizontal="center" vertical="center"/>
    </xf>
    <xf numFmtId="0" fontId="40" fillId="9" borderId="47" xfId="0" applyNumberFormat="1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vertical="center"/>
    </xf>
    <xf numFmtId="49" fontId="20" fillId="0" borderId="55" xfId="0" applyNumberFormat="1" applyFont="1" applyFill="1" applyBorder="1" applyAlignment="1">
      <alignment horizontal="right" vertical="center"/>
    </xf>
    <xf numFmtId="0" fontId="20" fillId="6" borderId="14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13" fillId="0" borderId="69" xfId="0" applyNumberFormat="1" applyFont="1" applyBorder="1" applyAlignment="1">
      <alignment horizontal="center" vertical="center"/>
    </xf>
    <xf numFmtId="0" fontId="13" fillId="11" borderId="45" xfId="0" applyNumberFormat="1" applyFont="1" applyFill="1" applyBorder="1" applyAlignment="1">
      <alignment horizontal="center" vertical="center"/>
    </xf>
    <xf numFmtId="49" fontId="20" fillId="0" borderId="55" xfId="0" applyNumberFormat="1" applyFont="1" applyFill="1" applyBorder="1" applyAlignment="1">
      <alignment horizontal="right" vertical="center"/>
    </xf>
    <xf numFmtId="0" fontId="20" fillId="9" borderId="11" xfId="0" applyFont="1" applyFill="1" applyBorder="1" applyAlignment="1">
      <alignment horizontal="center" vertical="center"/>
    </xf>
    <xf numFmtId="0" fontId="13" fillId="0" borderId="44" xfId="0" applyNumberFormat="1" applyFont="1" applyBorder="1" applyAlignment="1">
      <alignment horizontal="center" vertical="center"/>
    </xf>
    <xf numFmtId="0" fontId="13" fillId="11" borderId="44" xfId="0" applyNumberFormat="1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vertical="center"/>
    </xf>
    <xf numFmtId="49" fontId="20" fillId="0" borderId="43" xfId="0" applyNumberFormat="1" applyFont="1" applyFill="1" applyBorder="1" applyAlignment="1">
      <alignment horizontal="right" vertical="center"/>
    </xf>
    <xf numFmtId="0" fontId="20" fillId="6" borderId="5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vertical="center"/>
    </xf>
    <xf numFmtId="0" fontId="20" fillId="9" borderId="3" xfId="0" applyFont="1" applyFill="1" applyBorder="1" applyAlignment="1">
      <alignment vertical="center"/>
    </xf>
    <xf numFmtId="0" fontId="40" fillId="11" borderId="46" xfId="0" applyNumberFormat="1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right" vertical="center"/>
    </xf>
    <xf numFmtId="0" fontId="20" fillId="6" borderId="86" xfId="0" applyFont="1" applyFill="1" applyBorder="1" applyAlignment="1">
      <alignment horizontal="center" vertical="center"/>
    </xf>
    <xf numFmtId="0" fontId="40" fillId="0" borderId="14" xfId="0" applyNumberFormat="1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15" fillId="7" borderId="33" xfId="0" applyFont="1" applyFill="1" applyBorder="1" applyAlignment="1">
      <alignment horizontal="center" vertical="center"/>
    </xf>
    <xf numFmtId="0" fontId="40" fillId="9" borderId="12" xfId="0" applyNumberFormat="1" applyFont="1" applyFill="1" applyBorder="1" applyAlignment="1">
      <alignment horizontal="center" vertical="center"/>
    </xf>
    <xf numFmtId="0" fontId="40" fillId="9" borderId="11" xfId="0" applyNumberFormat="1" applyFont="1" applyFill="1" applyBorder="1" applyAlignment="1">
      <alignment horizontal="center" vertical="center"/>
    </xf>
    <xf numFmtId="0" fontId="40" fillId="9" borderId="37" xfId="0" applyNumberFormat="1" applyFont="1" applyFill="1" applyBorder="1" applyAlignment="1">
      <alignment horizontal="center" vertical="center"/>
    </xf>
    <xf numFmtId="0" fontId="40" fillId="11" borderId="40" xfId="0" applyNumberFormat="1" applyFont="1" applyFill="1" applyBorder="1" applyAlignment="1">
      <alignment horizontal="center" vertical="center"/>
    </xf>
    <xf numFmtId="0" fontId="40" fillId="9" borderId="14" xfId="0" applyNumberFormat="1" applyFont="1" applyFill="1" applyBorder="1" applyAlignment="1">
      <alignment horizontal="center" vertical="center"/>
    </xf>
    <xf numFmtId="0" fontId="40" fillId="9" borderId="13" xfId="0" applyNumberFormat="1" applyFont="1" applyFill="1" applyBorder="1" applyAlignment="1">
      <alignment horizontal="center" vertical="center"/>
    </xf>
    <xf numFmtId="0" fontId="20" fillId="9" borderId="5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vertical="center"/>
    </xf>
    <xf numFmtId="49" fontId="20" fillId="9" borderId="16" xfId="0" applyNumberFormat="1" applyFont="1" applyFill="1" applyBorder="1" applyAlignment="1">
      <alignment horizontal="right" vertical="center"/>
    </xf>
    <xf numFmtId="0" fontId="20" fillId="9" borderId="12" xfId="0" applyFont="1" applyFill="1" applyBorder="1" applyAlignment="1">
      <alignment vertical="center"/>
    </xf>
    <xf numFmtId="0" fontId="20" fillId="9" borderId="11" xfId="0" applyFont="1" applyFill="1" applyBorder="1" applyAlignment="1">
      <alignment vertical="center"/>
    </xf>
    <xf numFmtId="0" fontId="20" fillId="6" borderId="47" xfId="0" applyFont="1" applyFill="1" applyBorder="1" applyAlignment="1">
      <alignment horizontal="center" vertical="center"/>
    </xf>
    <xf numFmtId="0" fontId="20" fillId="6" borderId="46" xfId="0" applyFont="1" applyFill="1" applyBorder="1" applyAlignment="1">
      <alignment horizontal="center" vertical="center"/>
    </xf>
    <xf numFmtId="49" fontId="20" fillId="9" borderId="20" xfId="0" applyNumberFormat="1" applyFont="1" applyFill="1" applyBorder="1" applyAlignment="1">
      <alignment horizontal="right" vertical="center"/>
    </xf>
    <xf numFmtId="0" fontId="20" fillId="9" borderId="14" xfId="0" applyFont="1" applyFill="1" applyBorder="1" applyAlignment="1">
      <alignment vertical="center"/>
    </xf>
    <xf numFmtId="0" fontId="20" fillId="9" borderId="13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20" fillId="9" borderId="60" xfId="0" applyFont="1" applyFill="1" applyBorder="1" applyAlignment="1">
      <alignment horizontal="center" vertical="center"/>
    </xf>
    <xf numFmtId="0" fontId="20" fillId="9" borderId="61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10" xfId="0" applyFont="1" applyFill="1" applyBorder="1" applyAlignment="1">
      <alignment vertical="center"/>
    </xf>
    <xf numFmtId="0" fontId="20" fillId="9" borderId="9" xfId="0" applyFont="1" applyFill="1" applyBorder="1" applyAlignment="1">
      <alignment vertical="center"/>
    </xf>
    <xf numFmtId="0" fontId="15" fillId="9" borderId="25" xfId="0" applyFont="1" applyFill="1" applyBorder="1" applyAlignment="1">
      <alignment vertical="center"/>
    </xf>
    <xf numFmtId="0" fontId="15" fillId="9" borderId="34" xfId="0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9" borderId="29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center" vertical="center"/>
    </xf>
    <xf numFmtId="0" fontId="15" fillId="9" borderId="33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15" fillId="10" borderId="33" xfId="0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vertical="center"/>
    </xf>
    <xf numFmtId="0" fontId="40" fillId="0" borderId="35" xfId="0" applyNumberFormat="1" applyFont="1" applyBorder="1" applyAlignment="1">
      <alignment horizontal="left" vertical="center" wrapText="1"/>
    </xf>
    <xf numFmtId="0" fontId="20" fillId="0" borderId="71" xfId="0" applyFont="1" applyFill="1" applyBorder="1" applyAlignment="1">
      <alignment vertical="center"/>
    </xf>
    <xf numFmtId="0" fontId="20" fillId="0" borderId="48" xfId="0" applyFont="1" applyFill="1" applyBorder="1" applyAlignment="1">
      <alignment vertical="center" wrapText="1"/>
    </xf>
    <xf numFmtId="49" fontId="20" fillId="0" borderId="4" xfId="0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right" vertical="center"/>
    </xf>
    <xf numFmtId="0" fontId="15" fillId="5" borderId="16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72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vertical="center"/>
    </xf>
    <xf numFmtId="0" fontId="15" fillId="0" borderId="72" xfId="0" applyFont="1" applyFill="1" applyBorder="1" applyAlignment="1">
      <alignment vertical="center"/>
    </xf>
    <xf numFmtId="0" fontId="15" fillId="11" borderId="64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/>
    </xf>
    <xf numFmtId="0" fontId="15" fillId="5" borderId="36" xfId="0" applyFont="1" applyFill="1" applyBorder="1" applyAlignment="1">
      <alignment vertical="center" wrapText="1"/>
    </xf>
    <xf numFmtId="0" fontId="15" fillId="5" borderId="35" xfId="0" applyFont="1" applyFill="1" applyBorder="1" applyAlignment="1">
      <alignment horizontal="right" vertical="center"/>
    </xf>
    <xf numFmtId="0" fontId="15" fillId="5" borderId="35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96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vertical="center"/>
    </xf>
    <xf numFmtId="0" fontId="15" fillId="0" borderId="43" xfId="0" applyFont="1" applyFill="1" applyBorder="1" applyAlignment="1">
      <alignment vertical="center" wrapText="1"/>
    </xf>
    <xf numFmtId="0" fontId="15" fillId="0" borderId="42" xfId="0" applyFont="1" applyFill="1" applyBorder="1" applyAlignment="1">
      <alignment horizontal="right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6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44" xfId="0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vertical="center"/>
    </xf>
    <xf numFmtId="0" fontId="15" fillId="0" borderId="49" xfId="0" applyFont="1" applyFill="1" applyBorder="1" applyAlignment="1">
      <alignment vertical="center" wrapText="1"/>
    </xf>
    <xf numFmtId="0" fontId="20" fillId="0" borderId="48" xfId="0" applyFont="1" applyFill="1" applyBorder="1" applyAlignment="1">
      <alignment horizontal="right" vertical="center"/>
    </xf>
    <xf numFmtId="0" fontId="15" fillId="5" borderId="48" xfId="0" applyFont="1" applyFill="1" applyBorder="1" applyAlignment="1">
      <alignment horizontal="center" vertical="center"/>
    </xf>
    <xf numFmtId="49" fontId="20" fillId="0" borderId="50" xfId="0" applyNumberFormat="1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vertical="center"/>
    </xf>
    <xf numFmtId="0" fontId="15" fillId="6" borderId="40" xfId="0" applyFont="1" applyFill="1" applyBorder="1" applyAlignment="1">
      <alignment vertical="center"/>
    </xf>
    <xf numFmtId="0" fontId="20" fillId="6" borderId="55" xfId="0" applyFont="1" applyFill="1" applyBorder="1" applyAlignment="1">
      <alignment horizontal="right" vertical="center"/>
    </xf>
    <xf numFmtId="0" fontId="15" fillId="6" borderId="55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49" fontId="20" fillId="6" borderId="46" xfId="0" applyNumberFormat="1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95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vertical="center"/>
    </xf>
    <xf numFmtId="0" fontId="15" fillId="6" borderId="45" xfId="0" applyFont="1" applyFill="1" applyBorder="1" applyAlignment="1">
      <alignment vertical="center" wrapText="1"/>
    </xf>
    <xf numFmtId="0" fontId="20" fillId="6" borderId="42" xfId="0" applyFont="1" applyFill="1" applyBorder="1" applyAlignment="1">
      <alignment horizontal="right" vertical="center"/>
    </xf>
    <xf numFmtId="0" fontId="20" fillId="6" borderId="2" xfId="0" applyFont="1" applyFill="1" applyBorder="1" applyAlignment="1">
      <alignment horizontal="center" vertical="center"/>
    </xf>
    <xf numFmtId="0" fontId="15" fillId="6" borderId="50" xfId="0" applyFont="1" applyFill="1" applyBorder="1" applyAlignment="1">
      <alignment horizontal="left" vertical="center"/>
    </xf>
    <xf numFmtId="0" fontId="15" fillId="6" borderId="53" xfId="0" applyFont="1" applyFill="1" applyBorder="1" applyAlignment="1">
      <alignment horizontal="left" vertical="center"/>
    </xf>
    <xf numFmtId="0" fontId="15" fillId="6" borderId="57" xfId="0" applyFont="1" applyFill="1" applyBorder="1" applyAlignment="1">
      <alignment horizontal="right" vertical="center"/>
    </xf>
    <xf numFmtId="0" fontId="15" fillId="6" borderId="48" xfId="0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52" xfId="0" applyFont="1" applyFill="1" applyBorder="1" applyAlignment="1">
      <alignment horizontal="center" vertical="center"/>
    </xf>
    <xf numFmtId="49" fontId="15" fillId="6" borderId="50" xfId="0" applyNumberFormat="1" applyFont="1" applyFill="1" applyBorder="1" applyAlignment="1">
      <alignment horizontal="center" vertical="center"/>
    </xf>
    <xf numFmtId="0" fontId="15" fillId="6" borderId="53" xfId="0" applyFont="1" applyFill="1" applyBorder="1" applyAlignment="1">
      <alignment horizontal="center" vertical="center"/>
    </xf>
    <xf numFmtId="0" fontId="15" fillId="6" borderId="51" xfId="0" applyFont="1" applyFill="1" applyBorder="1" applyAlignment="1">
      <alignment horizontal="center" vertical="center"/>
    </xf>
    <xf numFmtId="0" fontId="15" fillId="6" borderId="97" xfId="0" applyFont="1" applyFill="1" applyBorder="1" applyAlignment="1">
      <alignment horizontal="center" vertical="center"/>
    </xf>
    <xf numFmtId="0" fontId="15" fillId="6" borderId="50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 vertical="center" textRotation="90"/>
    </xf>
    <xf numFmtId="0" fontId="20" fillId="0" borderId="46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47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20" fillId="0" borderId="44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45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13" fillId="0" borderId="44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45" xfId="0" applyFont="1" applyFill="1" applyBorder="1" applyAlignment="1">
      <alignment vertical="center"/>
    </xf>
    <xf numFmtId="0" fontId="20" fillId="0" borderId="59" xfId="0" applyFont="1" applyFill="1" applyBorder="1" applyAlignment="1">
      <alignment vertical="center"/>
    </xf>
    <xf numFmtId="0" fontId="13" fillId="0" borderId="4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45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/>
    </xf>
    <xf numFmtId="0" fontId="20" fillId="0" borderId="69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86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0" fontId="15" fillId="0" borderId="23" xfId="0" applyFont="1" applyFill="1" applyBorder="1" applyAlignment="1">
      <alignment horizontal="center" vertical="center" textRotation="90"/>
    </xf>
    <xf numFmtId="0" fontId="13" fillId="0" borderId="50" xfId="0" applyFont="1" applyFill="1" applyBorder="1" applyAlignment="1">
      <alignment vertical="center"/>
    </xf>
    <xf numFmtId="0" fontId="13" fillId="0" borderId="51" xfId="0" applyFont="1" applyFill="1" applyBorder="1" applyAlignment="1">
      <alignment vertical="center"/>
    </xf>
    <xf numFmtId="0" fontId="13" fillId="0" borderId="53" xfId="0" applyFont="1" applyFill="1" applyBorder="1" applyAlignment="1">
      <alignment vertical="center"/>
    </xf>
  </cellXfs>
  <cellStyles count="5">
    <cellStyle name="Вывод" xfId="4" builtinId="21"/>
    <cellStyle name="Денежный" xfId="1" builtinId="4"/>
    <cellStyle name="Нейтральный" xfId="3" builtinId="2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34"/>
  <sheetViews>
    <sheetView zoomScale="59" zoomScaleNormal="59" workbookViewId="0">
      <selection activeCell="L15" sqref="L15:L20"/>
    </sheetView>
  </sheetViews>
  <sheetFormatPr defaultColWidth="2.85546875" defaultRowHeight="15" x14ac:dyDescent="0.25"/>
  <cols>
    <col min="1" max="1" width="2.85546875" style="1"/>
    <col min="2" max="54" width="5" style="2" customWidth="1"/>
    <col min="55" max="16384" width="2.85546875" style="1"/>
  </cols>
  <sheetData>
    <row r="1" spans="2:54" s="311" customFormat="1" ht="18.75" x14ac:dyDescent="0.3">
      <c r="B1" s="431" t="s">
        <v>0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1"/>
      <c r="AP1" s="431"/>
      <c r="AQ1" s="431"/>
      <c r="AR1" s="431"/>
      <c r="AS1" s="431"/>
      <c r="AT1" s="431"/>
      <c r="AU1" s="431"/>
      <c r="AV1" s="431"/>
      <c r="AW1" s="431"/>
      <c r="AX1" s="431"/>
      <c r="AY1" s="431"/>
      <c r="AZ1" s="431"/>
      <c r="BA1" s="431"/>
      <c r="BB1" s="431"/>
    </row>
    <row r="2" spans="2:54" ht="15.75" thickBot="1" x14ac:dyDescent="0.3"/>
    <row r="3" spans="2:54" s="308" customFormat="1" ht="15.75" x14ac:dyDescent="0.25">
      <c r="B3" s="432" t="s">
        <v>1</v>
      </c>
      <c r="C3" s="428" t="s">
        <v>2</v>
      </c>
      <c r="D3" s="434"/>
      <c r="E3" s="434"/>
      <c r="F3" s="434"/>
      <c r="G3" s="430" t="s">
        <v>3</v>
      </c>
      <c r="H3" s="428" t="s">
        <v>4</v>
      </c>
      <c r="I3" s="428"/>
      <c r="J3" s="428"/>
      <c r="K3" s="430" t="s">
        <v>5</v>
      </c>
      <c r="L3" s="428" t="s">
        <v>6</v>
      </c>
      <c r="M3" s="428"/>
      <c r="N3" s="428"/>
      <c r="O3" s="428"/>
      <c r="P3" s="428" t="s">
        <v>7</v>
      </c>
      <c r="Q3" s="428"/>
      <c r="R3" s="428"/>
      <c r="S3" s="428"/>
      <c r="T3" s="430" t="s">
        <v>8</v>
      </c>
      <c r="U3" s="428" t="s">
        <v>9</v>
      </c>
      <c r="V3" s="428"/>
      <c r="W3" s="428"/>
      <c r="X3" s="430" t="s">
        <v>10</v>
      </c>
      <c r="Y3" s="428" t="s">
        <v>11</v>
      </c>
      <c r="Z3" s="428"/>
      <c r="AA3" s="428"/>
      <c r="AB3" s="430" t="s">
        <v>12</v>
      </c>
      <c r="AC3" s="428" t="s">
        <v>13</v>
      </c>
      <c r="AD3" s="428"/>
      <c r="AE3" s="428"/>
      <c r="AF3" s="428"/>
      <c r="AG3" s="430" t="s">
        <v>14</v>
      </c>
      <c r="AH3" s="428" t="s">
        <v>15</v>
      </c>
      <c r="AI3" s="428"/>
      <c r="AJ3" s="428"/>
      <c r="AK3" s="430" t="s">
        <v>16</v>
      </c>
      <c r="AL3" s="428" t="s">
        <v>17</v>
      </c>
      <c r="AM3" s="428"/>
      <c r="AN3" s="428"/>
      <c r="AO3" s="428"/>
      <c r="AP3" s="428" t="s">
        <v>18</v>
      </c>
      <c r="AQ3" s="428"/>
      <c r="AR3" s="428"/>
      <c r="AS3" s="428"/>
      <c r="AT3" s="430" t="s">
        <v>19</v>
      </c>
      <c r="AU3" s="428" t="s">
        <v>20</v>
      </c>
      <c r="AV3" s="428"/>
      <c r="AW3" s="428"/>
      <c r="AX3" s="430" t="s">
        <v>21</v>
      </c>
      <c r="AY3" s="428" t="s">
        <v>22</v>
      </c>
      <c r="AZ3" s="428"/>
      <c r="BA3" s="428"/>
      <c r="BB3" s="429"/>
    </row>
    <row r="4" spans="2:54" s="308" customFormat="1" ht="15.75" x14ac:dyDescent="0.25">
      <c r="B4" s="433"/>
      <c r="C4" s="423" t="s">
        <v>23</v>
      </c>
      <c r="D4" s="423" t="s">
        <v>24</v>
      </c>
      <c r="E4" s="423" t="s">
        <v>25</v>
      </c>
      <c r="F4" s="423" t="s">
        <v>26</v>
      </c>
      <c r="G4" s="423"/>
      <c r="H4" s="423" t="s">
        <v>27</v>
      </c>
      <c r="I4" s="423" t="s">
        <v>28</v>
      </c>
      <c r="J4" s="423" t="s">
        <v>29</v>
      </c>
      <c r="K4" s="423"/>
      <c r="L4" s="423" t="s">
        <v>30</v>
      </c>
      <c r="M4" s="423" t="s">
        <v>31</v>
      </c>
      <c r="N4" s="423" t="s">
        <v>32</v>
      </c>
      <c r="O4" s="423" t="s">
        <v>33</v>
      </c>
      <c r="P4" s="423" t="s">
        <v>23</v>
      </c>
      <c r="Q4" s="423" t="s">
        <v>24</v>
      </c>
      <c r="R4" s="423" t="s">
        <v>25</v>
      </c>
      <c r="S4" s="423" t="s">
        <v>26</v>
      </c>
      <c r="T4" s="423"/>
      <c r="U4" s="423" t="s">
        <v>34</v>
      </c>
      <c r="V4" s="423" t="s">
        <v>35</v>
      </c>
      <c r="W4" s="423" t="s">
        <v>36</v>
      </c>
      <c r="X4" s="423"/>
      <c r="Y4" s="423" t="s">
        <v>37</v>
      </c>
      <c r="Z4" s="423" t="s">
        <v>38</v>
      </c>
      <c r="AA4" s="423" t="s">
        <v>39</v>
      </c>
      <c r="AB4" s="423"/>
      <c r="AC4" s="423" t="s">
        <v>37</v>
      </c>
      <c r="AD4" s="423" t="s">
        <v>38</v>
      </c>
      <c r="AE4" s="423" t="s">
        <v>39</v>
      </c>
      <c r="AF4" s="423" t="s">
        <v>40</v>
      </c>
      <c r="AG4" s="423"/>
      <c r="AH4" s="423" t="s">
        <v>27</v>
      </c>
      <c r="AI4" s="423" t="s">
        <v>28</v>
      </c>
      <c r="AJ4" s="423" t="s">
        <v>29</v>
      </c>
      <c r="AK4" s="423"/>
      <c r="AL4" s="423" t="s">
        <v>41</v>
      </c>
      <c r="AM4" s="423" t="s">
        <v>42</v>
      </c>
      <c r="AN4" s="423" t="s">
        <v>43</v>
      </c>
      <c r="AO4" s="423" t="s">
        <v>44</v>
      </c>
      <c r="AP4" s="423" t="s">
        <v>23</v>
      </c>
      <c r="AQ4" s="423" t="s">
        <v>24</v>
      </c>
      <c r="AR4" s="423" t="s">
        <v>25</v>
      </c>
      <c r="AS4" s="423" t="s">
        <v>26</v>
      </c>
      <c r="AT4" s="423"/>
      <c r="AU4" s="423" t="s">
        <v>27</v>
      </c>
      <c r="AV4" s="423" t="s">
        <v>28</v>
      </c>
      <c r="AW4" s="423" t="s">
        <v>29</v>
      </c>
      <c r="AX4" s="423"/>
      <c r="AY4" s="423" t="s">
        <v>45</v>
      </c>
      <c r="AZ4" s="423" t="s">
        <v>46</v>
      </c>
      <c r="BA4" s="423" t="s">
        <v>47</v>
      </c>
      <c r="BB4" s="427" t="s">
        <v>48</v>
      </c>
    </row>
    <row r="5" spans="2:54" s="308" customFormat="1" ht="63" customHeight="1" x14ac:dyDescent="0.25">
      <c r="B5" s="43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3"/>
      <c r="AM5" s="423"/>
      <c r="AN5" s="423"/>
      <c r="AO5" s="423"/>
      <c r="AP5" s="423"/>
      <c r="AQ5" s="423"/>
      <c r="AR5" s="423"/>
      <c r="AS5" s="423"/>
      <c r="AT5" s="423"/>
      <c r="AU5" s="423"/>
      <c r="AV5" s="423"/>
      <c r="AW5" s="423"/>
      <c r="AX5" s="423"/>
      <c r="AY5" s="423"/>
      <c r="AZ5" s="423"/>
      <c r="BA5" s="423"/>
      <c r="BB5" s="427"/>
    </row>
    <row r="6" spans="2:54" s="308" customFormat="1" ht="15.75" x14ac:dyDescent="0.25">
      <c r="B6" s="433"/>
      <c r="C6" s="309">
        <v>1</v>
      </c>
      <c r="D6" s="309">
        <v>2</v>
      </c>
      <c r="E6" s="309">
        <v>3</v>
      </c>
      <c r="F6" s="309">
        <v>4</v>
      </c>
      <c r="G6" s="309">
        <v>5</v>
      </c>
      <c r="H6" s="309">
        <v>6</v>
      </c>
      <c r="I6" s="309">
        <v>7</v>
      </c>
      <c r="J6" s="309">
        <v>8</v>
      </c>
      <c r="K6" s="309">
        <v>9</v>
      </c>
      <c r="L6" s="309">
        <v>10</v>
      </c>
      <c r="M6" s="309">
        <v>11</v>
      </c>
      <c r="N6" s="309">
        <v>12</v>
      </c>
      <c r="O6" s="309">
        <v>13</v>
      </c>
      <c r="P6" s="309">
        <v>14</v>
      </c>
      <c r="Q6" s="309">
        <v>15</v>
      </c>
      <c r="R6" s="309">
        <v>16</v>
      </c>
      <c r="S6" s="309">
        <v>17</v>
      </c>
      <c r="T6" s="309">
        <v>18</v>
      </c>
      <c r="U6" s="309">
        <v>19</v>
      </c>
      <c r="V6" s="309">
        <v>20</v>
      </c>
      <c r="W6" s="309">
        <v>21</v>
      </c>
      <c r="X6" s="309">
        <v>22</v>
      </c>
      <c r="Y6" s="309">
        <v>23</v>
      </c>
      <c r="Z6" s="309">
        <v>24</v>
      </c>
      <c r="AA6" s="309">
        <v>25</v>
      </c>
      <c r="AB6" s="309">
        <v>26</v>
      </c>
      <c r="AC6" s="309">
        <v>27</v>
      </c>
      <c r="AD6" s="309">
        <v>28</v>
      </c>
      <c r="AE6" s="309">
        <v>29</v>
      </c>
      <c r="AF6" s="309">
        <v>30</v>
      </c>
      <c r="AG6" s="309">
        <v>31</v>
      </c>
      <c r="AH6" s="309">
        <v>32</v>
      </c>
      <c r="AI6" s="309">
        <v>33</v>
      </c>
      <c r="AJ6" s="309">
        <v>34</v>
      </c>
      <c r="AK6" s="309">
        <v>35</v>
      </c>
      <c r="AL6" s="309">
        <v>36</v>
      </c>
      <c r="AM6" s="309">
        <v>37</v>
      </c>
      <c r="AN6" s="309">
        <v>38</v>
      </c>
      <c r="AO6" s="309">
        <v>39</v>
      </c>
      <c r="AP6" s="309">
        <v>40</v>
      </c>
      <c r="AQ6" s="309">
        <v>41</v>
      </c>
      <c r="AR6" s="309">
        <v>42</v>
      </c>
      <c r="AS6" s="309">
        <v>43</v>
      </c>
      <c r="AT6" s="309">
        <v>44</v>
      </c>
      <c r="AU6" s="309">
        <v>45</v>
      </c>
      <c r="AV6" s="309">
        <v>46</v>
      </c>
      <c r="AW6" s="309">
        <v>47</v>
      </c>
      <c r="AX6" s="309">
        <v>48</v>
      </c>
      <c r="AY6" s="309">
        <v>49</v>
      </c>
      <c r="AZ6" s="309">
        <v>50</v>
      </c>
      <c r="BA6" s="309">
        <v>51</v>
      </c>
      <c r="BB6" s="310">
        <v>52</v>
      </c>
    </row>
    <row r="7" spans="2:54" s="2" customFormat="1" x14ac:dyDescent="0.25">
      <c r="B7" s="96"/>
      <c r="BB7" s="97"/>
    </row>
    <row r="8" spans="2:54" s="293" customFormat="1" ht="17.25" customHeight="1" x14ac:dyDescent="0.3">
      <c r="B8" s="419" t="s">
        <v>49</v>
      </c>
      <c r="C8" s="416"/>
      <c r="D8" s="416"/>
      <c r="E8" s="416"/>
      <c r="F8" s="416" t="s">
        <v>50</v>
      </c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3" t="s">
        <v>51</v>
      </c>
      <c r="U8" s="413" t="s">
        <v>51</v>
      </c>
      <c r="V8" s="420"/>
      <c r="W8" s="413" t="s">
        <v>264</v>
      </c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388"/>
      <c r="AS8" s="424" t="s">
        <v>317</v>
      </c>
      <c r="AT8" s="420" t="s">
        <v>265</v>
      </c>
      <c r="AU8" s="413" t="s">
        <v>51</v>
      </c>
      <c r="AV8" s="413" t="s">
        <v>51</v>
      </c>
      <c r="AW8" s="413" t="s">
        <v>51</v>
      </c>
      <c r="AX8" s="413" t="s">
        <v>257</v>
      </c>
      <c r="AY8" s="413" t="s">
        <v>51</v>
      </c>
      <c r="AZ8" s="413" t="s">
        <v>51</v>
      </c>
      <c r="BA8" s="413" t="s">
        <v>51</v>
      </c>
      <c r="BB8" s="415" t="s">
        <v>51</v>
      </c>
    </row>
    <row r="9" spans="2:54" s="293" customFormat="1" ht="17.25" customHeight="1" x14ac:dyDescent="0.3">
      <c r="B9" s="419"/>
      <c r="C9" s="417"/>
      <c r="D9" s="417"/>
      <c r="E9" s="417"/>
      <c r="F9" s="417"/>
      <c r="G9" s="416"/>
      <c r="H9" s="416"/>
      <c r="I9" s="417"/>
      <c r="J9" s="416"/>
      <c r="K9" s="416"/>
      <c r="L9" s="417"/>
      <c r="M9" s="417"/>
      <c r="N9" s="417"/>
      <c r="O9" s="417"/>
      <c r="P9" s="417"/>
      <c r="Q9" s="417"/>
      <c r="R9" s="417"/>
      <c r="S9" s="417"/>
      <c r="T9" s="413"/>
      <c r="U9" s="413"/>
      <c r="V9" s="421"/>
      <c r="W9" s="399"/>
      <c r="X9" s="399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413"/>
      <c r="AJ9" s="413"/>
      <c r="AK9" s="413"/>
      <c r="AL9" s="399"/>
      <c r="AM9" s="413"/>
      <c r="AN9" s="413"/>
      <c r="AO9" s="399"/>
      <c r="AP9" s="399"/>
      <c r="AQ9" s="399"/>
      <c r="AR9" s="389"/>
      <c r="AS9" s="425"/>
      <c r="AT9" s="421"/>
      <c r="AU9" s="413"/>
      <c r="AV9" s="413"/>
      <c r="AW9" s="413"/>
      <c r="AX9" s="413"/>
      <c r="AY9" s="413"/>
      <c r="AZ9" s="413"/>
      <c r="BA9" s="413"/>
      <c r="BB9" s="415"/>
    </row>
    <row r="10" spans="2:54" s="293" customFormat="1" ht="17.25" customHeight="1" x14ac:dyDescent="0.3">
      <c r="B10" s="419"/>
      <c r="C10" s="417"/>
      <c r="D10" s="417"/>
      <c r="E10" s="417"/>
      <c r="F10" s="417"/>
      <c r="G10" s="416"/>
      <c r="H10" s="416"/>
      <c r="I10" s="417"/>
      <c r="J10" s="416"/>
      <c r="K10" s="416"/>
      <c r="L10" s="417"/>
      <c r="M10" s="417"/>
      <c r="N10" s="417"/>
      <c r="O10" s="417"/>
      <c r="P10" s="417"/>
      <c r="Q10" s="417"/>
      <c r="R10" s="417"/>
      <c r="S10" s="417"/>
      <c r="T10" s="413"/>
      <c r="U10" s="413"/>
      <c r="V10" s="421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413"/>
      <c r="AJ10" s="413"/>
      <c r="AK10" s="413"/>
      <c r="AL10" s="399"/>
      <c r="AM10" s="413"/>
      <c r="AN10" s="413"/>
      <c r="AO10" s="399"/>
      <c r="AP10" s="399"/>
      <c r="AQ10" s="399"/>
      <c r="AR10" s="389"/>
      <c r="AS10" s="426"/>
      <c r="AT10" s="421"/>
      <c r="AU10" s="413"/>
      <c r="AV10" s="413"/>
      <c r="AW10" s="413"/>
      <c r="AX10" s="413"/>
      <c r="AY10" s="413"/>
      <c r="AZ10" s="413"/>
      <c r="BA10" s="413"/>
      <c r="BB10" s="415"/>
    </row>
    <row r="11" spans="2:54" s="293" customFormat="1" ht="17.25" customHeight="1" x14ac:dyDescent="0.3">
      <c r="B11" s="419"/>
      <c r="C11" s="417"/>
      <c r="D11" s="417"/>
      <c r="E11" s="417"/>
      <c r="F11" s="417"/>
      <c r="G11" s="416"/>
      <c r="H11" s="416"/>
      <c r="I11" s="417"/>
      <c r="J11" s="416"/>
      <c r="K11" s="416"/>
      <c r="L11" s="417"/>
      <c r="M11" s="417"/>
      <c r="N11" s="417"/>
      <c r="O11" s="417"/>
      <c r="P11" s="417"/>
      <c r="Q11" s="417"/>
      <c r="R11" s="417"/>
      <c r="S11" s="417"/>
      <c r="T11" s="413"/>
      <c r="U11" s="413"/>
      <c r="V11" s="421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413"/>
      <c r="AJ11" s="413"/>
      <c r="AK11" s="413"/>
      <c r="AL11" s="399"/>
      <c r="AM11" s="413"/>
      <c r="AN11" s="413"/>
      <c r="AO11" s="399"/>
      <c r="AP11" s="399"/>
      <c r="AQ11" s="399"/>
      <c r="AR11" s="389"/>
      <c r="AS11" s="388" t="s">
        <v>52</v>
      </c>
      <c r="AT11" s="421"/>
      <c r="AU11" s="413"/>
      <c r="AV11" s="413"/>
      <c r="AW11" s="413"/>
      <c r="AX11" s="413"/>
      <c r="AY11" s="413"/>
      <c r="AZ11" s="413"/>
      <c r="BA11" s="413"/>
      <c r="BB11" s="415"/>
    </row>
    <row r="12" spans="2:54" s="293" customFormat="1" ht="17.25" customHeight="1" x14ac:dyDescent="0.3">
      <c r="B12" s="419"/>
      <c r="C12" s="417"/>
      <c r="D12" s="417"/>
      <c r="E12" s="417"/>
      <c r="F12" s="417"/>
      <c r="G12" s="416"/>
      <c r="H12" s="416"/>
      <c r="I12" s="417"/>
      <c r="J12" s="416"/>
      <c r="K12" s="416"/>
      <c r="L12" s="417"/>
      <c r="M12" s="417"/>
      <c r="N12" s="417"/>
      <c r="O12" s="417"/>
      <c r="P12" s="417"/>
      <c r="Q12" s="417"/>
      <c r="R12" s="417"/>
      <c r="S12" s="417"/>
      <c r="T12" s="413"/>
      <c r="U12" s="413"/>
      <c r="V12" s="421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413"/>
      <c r="AJ12" s="413"/>
      <c r="AK12" s="413"/>
      <c r="AL12" s="399"/>
      <c r="AM12" s="413"/>
      <c r="AN12" s="413"/>
      <c r="AO12" s="399"/>
      <c r="AP12" s="399"/>
      <c r="AQ12" s="399"/>
      <c r="AR12" s="389"/>
      <c r="AS12" s="389"/>
      <c r="AT12" s="421"/>
      <c r="AU12" s="413"/>
      <c r="AV12" s="413"/>
      <c r="AW12" s="413"/>
      <c r="AX12" s="413"/>
      <c r="AY12" s="413"/>
      <c r="AZ12" s="413"/>
      <c r="BA12" s="413"/>
      <c r="BB12" s="415"/>
    </row>
    <row r="13" spans="2:54" s="293" customFormat="1" ht="17.25" customHeight="1" x14ac:dyDescent="0.3">
      <c r="B13" s="419"/>
      <c r="C13" s="417"/>
      <c r="D13" s="417"/>
      <c r="E13" s="417"/>
      <c r="F13" s="417"/>
      <c r="G13" s="416"/>
      <c r="H13" s="416"/>
      <c r="I13" s="417"/>
      <c r="J13" s="416"/>
      <c r="K13" s="416"/>
      <c r="L13" s="417"/>
      <c r="M13" s="417"/>
      <c r="N13" s="417"/>
      <c r="O13" s="417"/>
      <c r="P13" s="417"/>
      <c r="Q13" s="417"/>
      <c r="R13" s="417"/>
      <c r="S13" s="417"/>
      <c r="T13" s="413"/>
      <c r="U13" s="413"/>
      <c r="V13" s="422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413"/>
      <c r="AJ13" s="413"/>
      <c r="AK13" s="413"/>
      <c r="AL13" s="399"/>
      <c r="AM13" s="413"/>
      <c r="AN13" s="413"/>
      <c r="AO13" s="399"/>
      <c r="AP13" s="399"/>
      <c r="AQ13" s="399"/>
      <c r="AR13" s="392"/>
      <c r="AS13" s="392"/>
      <c r="AT13" s="422"/>
      <c r="AU13" s="413"/>
      <c r="AV13" s="413"/>
      <c r="AW13" s="413"/>
      <c r="AX13" s="413"/>
      <c r="AY13" s="413"/>
      <c r="AZ13" s="413"/>
      <c r="BA13" s="413"/>
      <c r="BB13" s="415"/>
    </row>
    <row r="14" spans="2:54" s="293" customFormat="1" ht="17.25" customHeight="1" x14ac:dyDescent="0.3">
      <c r="B14" s="400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2"/>
      <c r="AM14" s="402"/>
      <c r="AN14" s="402"/>
      <c r="AO14" s="402"/>
      <c r="AP14" s="402"/>
      <c r="AQ14" s="402"/>
      <c r="AR14" s="402"/>
      <c r="AS14" s="402"/>
      <c r="AT14" s="402"/>
      <c r="AU14" s="402"/>
      <c r="AV14" s="402"/>
      <c r="AW14" s="402"/>
      <c r="AX14" s="402"/>
      <c r="AY14" s="402"/>
      <c r="AZ14" s="402"/>
      <c r="BA14" s="402"/>
      <c r="BB14" s="403"/>
    </row>
    <row r="15" spans="2:54" s="293" customFormat="1" ht="17.25" customHeight="1" x14ac:dyDescent="0.3">
      <c r="B15" s="419" t="s">
        <v>54</v>
      </c>
      <c r="C15" s="417"/>
      <c r="D15" s="417"/>
      <c r="E15" s="417"/>
      <c r="F15" s="417" t="s">
        <v>50</v>
      </c>
      <c r="G15" s="417"/>
      <c r="H15" s="417"/>
      <c r="I15" s="416"/>
      <c r="J15" s="416"/>
      <c r="K15" s="416"/>
      <c r="L15" s="416"/>
      <c r="M15" s="416"/>
      <c r="N15" s="416"/>
      <c r="O15" s="404"/>
      <c r="P15" s="417"/>
      <c r="Q15" s="404"/>
      <c r="R15" s="417"/>
      <c r="S15" s="378"/>
      <c r="T15" s="413" t="s">
        <v>51</v>
      </c>
      <c r="U15" s="413" t="s">
        <v>51</v>
      </c>
      <c r="V15" s="399"/>
      <c r="W15" s="399" t="s">
        <v>327</v>
      </c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78"/>
      <c r="AP15" s="378"/>
      <c r="AQ15" s="381" t="s">
        <v>55</v>
      </c>
      <c r="AR15" s="378" t="s">
        <v>55</v>
      </c>
      <c r="AS15" s="381" t="s">
        <v>57</v>
      </c>
      <c r="AT15" s="413" t="s">
        <v>51</v>
      </c>
      <c r="AU15" s="413" t="s">
        <v>51</v>
      </c>
      <c r="AV15" s="413" t="s">
        <v>51</v>
      </c>
      <c r="AW15" s="413" t="s">
        <v>51</v>
      </c>
      <c r="AX15" s="413" t="s">
        <v>53</v>
      </c>
      <c r="AY15" s="413" t="s">
        <v>51</v>
      </c>
      <c r="AZ15" s="413" t="s">
        <v>51</v>
      </c>
      <c r="BA15" s="413" t="s">
        <v>51</v>
      </c>
      <c r="BB15" s="415" t="s">
        <v>51</v>
      </c>
    </row>
    <row r="16" spans="2:54" s="293" customFormat="1" ht="17.25" customHeight="1" x14ac:dyDescent="0.3">
      <c r="B16" s="419"/>
      <c r="C16" s="417"/>
      <c r="D16" s="417"/>
      <c r="E16" s="417"/>
      <c r="F16" s="417"/>
      <c r="G16" s="417"/>
      <c r="H16" s="417"/>
      <c r="I16" s="416"/>
      <c r="J16" s="416"/>
      <c r="K16" s="416"/>
      <c r="L16" s="416"/>
      <c r="M16" s="416"/>
      <c r="N16" s="416"/>
      <c r="O16" s="405"/>
      <c r="P16" s="417"/>
      <c r="Q16" s="405"/>
      <c r="R16" s="417"/>
      <c r="S16" s="379"/>
      <c r="T16" s="413"/>
      <c r="U16" s="413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79"/>
      <c r="AP16" s="379"/>
      <c r="AQ16" s="382"/>
      <c r="AR16" s="379"/>
      <c r="AS16" s="382"/>
      <c r="AT16" s="413"/>
      <c r="AU16" s="413"/>
      <c r="AV16" s="413"/>
      <c r="AW16" s="413"/>
      <c r="AX16" s="413"/>
      <c r="AY16" s="413"/>
      <c r="AZ16" s="413"/>
      <c r="BA16" s="413"/>
      <c r="BB16" s="415"/>
    </row>
    <row r="17" spans="2:55" s="293" customFormat="1" ht="17.25" customHeight="1" x14ac:dyDescent="0.3">
      <c r="B17" s="419"/>
      <c r="C17" s="417"/>
      <c r="D17" s="417"/>
      <c r="E17" s="417"/>
      <c r="F17" s="417"/>
      <c r="G17" s="417"/>
      <c r="H17" s="417"/>
      <c r="I17" s="416"/>
      <c r="J17" s="416"/>
      <c r="K17" s="416"/>
      <c r="L17" s="416"/>
      <c r="M17" s="416"/>
      <c r="N17" s="416"/>
      <c r="O17" s="405"/>
      <c r="P17" s="417"/>
      <c r="Q17" s="405"/>
      <c r="R17" s="417"/>
      <c r="S17" s="379"/>
      <c r="T17" s="413"/>
      <c r="U17" s="413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79"/>
      <c r="AP17" s="380"/>
      <c r="AQ17" s="382"/>
      <c r="AR17" s="380"/>
      <c r="AS17" s="383"/>
      <c r="AT17" s="413"/>
      <c r="AU17" s="413"/>
      <c r="AV17" s="413"/>
      <c r="AW17" s="413"/>
      <c r="AX17" s="413"/>
      <c r="AY17" s="413"/>
      <c r="AZ17" s="413"/>
      <c r="BA17" s="413"/>
      <c r="BB17" s="415"/>
    </row>
    <row r="18" spans="2:55" s="293" customFormat="1" ht="17.25" customHeight="1" x14ac:dyDescent="0.3">
      <c r="B18" s="419"/>
      <c r="C18" s="417"/>
      <c r="D18" s="417"/>
      <c r="E18" s="417"/>
      <c r="F18" s="417"/>
      <c r="G18" s="417"/>
      <c r="H18" s="417"/>
      <c r="I18" s="416"/>
      <c r="J18" s="416"/>
      <c r="K18" s="416"/>
      <c r="L18" s="416"/>
      <c r="M18" s="416"/>
      <c r="N18" s="416"/>
      <c r="O18" s="405"/>
      <c r="P18" s="417"/>
      <c r="Q18" s="405"/>
      <c r="R18" s="417"/>
      <c r="S18" s="379"/>
      <c r="T18" s="413"/>
      <c r="U18" s="413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79"/>
      <c r="AP18" s="378" t="s">
        <v>55</v>
      </c>
      <c r="AQ18" s="382"/>
      <c r="AR18" s="378" t="s">
        <v>57</v>
      </c>
      <c r="AS18" s="388" t="s">
        <v>52</v>
      </c>
      <c r="AT18" s="413"/>
      <c r="AU18" s="413"/>
      <c r="AV18" s="413"/>
      <c r="AW18" s="413"/>
      <c r="AX18" s="413"/>
      <c r="AY18" s="413"/>
      <c r="AZ18" s="413"/>
      <c r="BA18" s="413"/>
      <c r="BB18" s="415"/>
    </row>
    <row r="19" spans="2:55" s="293" customFormat="1" ht="17.25" customHeight="1" x14ac:dyDescent="0.3">
      <c r="B19" s="419"/>
      <c r="C19" s="417"/>
      <c r="D19" s="417"/>
      <c r="E19" s="417"/>
      <c r="F19" s="417"/>
      <c r="G19" s="417"/>
      <c r="H19" s="417"/>
      <c r="I19" s="416"/>
      <c r="J19" s="416"/>
      <c r="K19" s="416"/>
      <c r="L19" s="416"/>
      <c r="M19" s="416"/>
      <c r="N19" s="416"/>
      <c r="O19" s="405"/>
      <c r="P19" s="417"/>
      <c r="Q19" s="405"/>
      <c r="R19" s="417"/>
      <c r="S19" s="379"/>
      <c r="T19" s="413"/>
      <c r="U19" s="413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79"/>
      <c r="AP19" s="379"/>
      <c r="AQ19" s="382"/>
      <c r="AR19" s="379"/>
      <c r="AS19" s="389"/>
      <c r="AT19" s="413"/>
      <c r="AU19" s="413"/>
      <c r="AV19" s="413"/>
      <c r="AW19" s="413"/>
      <c r="AX19" s="413"/>
      <c r="AY19" s="413"/>
      <c r="AZ19" s="413"/>
      <c r="BA19" s="413"/>
      <c r="BB19" s="415"/>
    </row>
    <row r="20" spans="2:55" s="293" customFormat="1" ht="17.25" customHeight="1" x14ac:dyDescent="0.3">
      <c r="B20" s="419"/>
      <c r="C20" s="417"/>
      <c r="D20" s="417"/>
      <c r="E20" s="417"/>
      <c r="F20" s="417"/>
      <c r="G20" s="417"/>
      <c r="H20" s="417"/>
      <c r="I20" s="416"/>
      <c r="J20" s="416"/>
      <c r="K20" s="416"/>
      <c r="L20" s="416"/>
      <c r="M20" s="416"/>
      <c r="N20" s="416"/>
      <c r="O20" s="418"/>
      <c r="P20" s="417"/>
      <c r="Q20" s="418"/>
      <c r="R20" s="417"/>
      <c r="S20" s="380"/>
      <c r="T20" s="413"/>
      <c r="U20" s="413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80"/>
      <c r="AP20" s="380"/>
      <c r="AQ20" s="383"/>
      <c r="AR20" s="380"/>
      <c r="AS20" s="392"/>
      <c r="AT20" s="413"/>
      <c r="AU20" s="413"/>
      <c r="AV20" s="413"/>
      <c r="AW20" s="413"/>
      <c r="AX20" s="413"/>
      <c r="AY20" s="413"/>
      <c r="AZ20" s="413"/>
      <c r="BA20" s="413"/>
      <c r="BB20" s="415"/>
    </row>
    <row r="21" spans="2:55" s="293" customFormat="1" ht="17.25" customHeight="1" x14ac:dyDescent="0.3">
      <c r="B21" s="400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  <c r="AI21" s="402"/>
      <c r="AJ21" s="402"/>
      <c r="AK21" s="402"/>
      <c r="AL21" s="402"/>
      <c r="AM21" s="402"/>
      <c r="AN21" s="402"/>
      <c r="AO21" s="402"/>
      <c r="AP21" s="402"/>
      <c r="AQ21" s="402"/>
      <c r="AR21" s="402"/>
      <c r="AS21" s="402"/>
      <c r="AT21" s="402"/>
      <c r="AU21" s="402"/>
      <c r="AV21" s="402"/>
      <c r="AW21" s="402"/>
      <c r="AX21" s="402"/>
      <c r="AY21" s="402"/>
      <c r="AZ21" s="402"/>
      <c r="BA21" s="402"/>
      <c r="BB21" s="403"/>
    </row>
    <row r="22" spans="2:55" s="293" customFormat="1" ht="17.25" customHeight="1" x14ac:dyDescent="0.3">
      <c r="B22" s="410" t="s">
        <v>56</v>
      </c>
      <c r="C22" s="388"/>
      <c r="D22" s="388"/>
      <c r="E22" s="388"/>
      <c r="F22" s="388" t="s">
        <v>283</v>
      </c>
      <c r="G22" s="404"/>
      <c r="H22" s="404"/>
      <c r="I22" s="404"/>
      <c r="J22" s="404"/>
      <c r="K22" s="404"/>
      <c r="L22" s="384"/>
      <c r="M22" s="404"/>
      <c r="N22" s="404"/>
      <c r="O22" s="384"/>
      <c r="P22" s="384"/>
      <c r="Q22" s="384" t="s">
        <v>55</v>
      </c>
      <c r="R22" s="384" t="s">
        <v>57</v>
      </c>
      <c r="S22" s="384" t="s">
        <v>57</v>
      </c>
      <c r="T22" s="413" t="s">
        <v>51</v>
      </c>
      <c r="U22" s="413" t="s">
        <v>51</v>
      </c>
      <c r="V22" s="388"/>
      <c r="W22" s="388" t="s">
        <v>241</v>
      </c>
      <c r="X22" s="388"/>
      <c r="Y22" s="388"/>
      <c r="Z22" s="388"/>
      <c r="AA22" s="388"/>
      <c r="AB22" s="388"/>
      <c r="AC22" s="388"/>
      <c r="AD22" s="388"/>
      <c r="AE22" s="388"/>
      <c r="AF22" s="388" t="s">
        <v>55</v>
      </c>
      <c r="AG22" s="388" t="s">
        <v>55</v>
      </c>
      <c r="AH22" s="393" t="s">
        <v>57</v>
      </c>
      <c r="AI22" s="384" t="s">
        <v>57</v>
      </c>
      <c r="AJ22" s="396" t="s">
        <v>59</v>
      </c>
      <c r="AK22" s="378" t="s">
        <v>59</v>
      </c>
      <c r="AL22" s="378" t="s">
        <v>59</v>
      </c>
      <c r="AM22" s="378" t="s">
        <v>59</v>
      </c>
      <c r="AN22" s="378" t="s">
        <v>60</v>
      </c>
      <c r="AO22" s="378" t="s">
        <v>60</v>
      </c>
      <c r="AP22" s="378" t="s">
        <v>60</v>
      </c>
      <c r="AQ22" s="378" t="s">
        <v>60</v>
      </c>
      <c r="AR22" s="378" t="s">
        <v>60</v>
      </c>
      <c r="AS22" s="378" t="s">
        <v>60</v>
      </c>
      <c r="AT22" s="378" t="s">
        <v>61</v>
      </c>
      <c r="AU22" s="378" t="s">
        <v>61</v>
      </c>
      <c r="AV22" s="378" t="s">
        <v>61</v>
      </c>
      <c r="AW22" s="378" t="s">
        <v>61</v>
      </c>
      <c r="AX22" s="378" t="s">
        <v>61</v>
      </c>
      <c r="AY22" s="404" t="s">
        <v>61</v>
      </c>
      <c r="AZ22" s="404" t="s">
        <v>61</v>
      </c>
      <c r="BA22" s="404" t="s">
        <v>61</v>
      </c>
      <c r="BB22" s="407" t="s">
        <v>61</v>
      </c>
    </row>
    <row r="23" spans="2:55" s="293" customFormat="1" ht="17.25" customHeight="1" x14ac:dyDescent="0.3">
      <c r="B23" s="411"/>
      <c r="C23" s="389"/>
      <c r="D23" s="389"/>
      <c r="E23" s="389"/>
      <c r="F23" s="389"/>
      <c r="G23" s="405"/>
      <c r="H23" s="405"/>
      <c r="I23" s="405"/>
      <c r="J23" s="405"/>
      <c r="K23" s="405"/>
      <c r="L23" s="385"/>
      <c r="M23" s="405"/>
      <c r="N23" s="405"/>
      <c r="O23" s="385"/>
      <c r="P23" s="385"/>
      <c r="Q23" s="385"/>
      <c r="R23" s="385"/>
      <c r="S23" s="385"/>
      <c r="T23" s="413"/>
      <c r="U23" s="413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89"/>
      <c r="AH23" s="394"/>
      <c r="AI23" s="385"/>
      <c r="AJ23" s="397"/>
      <c r="AK23" s="379"/>
      <c r="AL23" s="379"/>
      <c r="AM23" s="379"/>
      <c r="AN23" s="379"/>
      <c r="AO23" s="379"/>
      <c r="AP23" s="379"/>
      <c r="AQ23" s="379"/>
      <c r="AR23" s="379"/>
      <c r="AS23" s="379"/>
      <c r="AT23" s="379"/>
      <c r="AU23" s="379"/>
      <c r="AV23" s="379"/>
      <c r="AW23" s="379"/>
      <c r="AX23" s="379"/>
      <c r="AY23" s="405"/>
      <c r="AZ23" s="405"/>
      <c r="BA23" s="405"/>
      <c r="BB23" s="408"/>
    </row>
    <row r="24" spans="2:55" s="293" customFormat="1" ht="17.25" customHeight="1" x14ac:dyDescent="0.3">
      <c r="B24" s="411"/>
      <c r="C24" s="389"/>
      <c r="D24" s="389"/>
      <c r="E24" s="389"/>
      <c r="F24" s="389"/>
      <c r="G24" s="405"/>
      <c r="H24" s="405"/>
      <c r="I24" s="405"/>
      <c r="J24" s="405"/>
      <c r="K24" s="405"/>
      <c r="L24" s="385"/>
      <c r="M24" s="405"/>
      <c r="N24" s="405"/>
      <c r="O24" s="385"/>
      <c r="P24" s="387"/>
      <c r="Q24" s="387"/>
      <c r="R24" s="385"/>
      <c r="S24" s="387"/>
      <c r="T24" s="413"/>
      <c r="U24" s="413"/>
      <c r="V24" s="389"/>
      <c r="W24" s="389"/>
      <c r="X24" s="389"/>
      <c r="Y24" s="389"/>
      <c r="Z24" s="389"/>
      <c r="AA24" s="389"/>
      <c r="AB24" s="389"/>
      <c r="AC24" s="389"/>
      <c r="AD24" s="389"/>
      <c r="AE24" s="392"/>
      <c r="AF24" s="389"/>
      <c r="AG24" s="392"/>
      <c r="AH24" s="394"/>
      <c r="AI24" s="387"/>
      <c r="AJ24" s="397"/>
      <c r="AK24" s="379"/>
      <c r="AL24" s="379"/>
      <c r="AM24" s="379"/>
      <c r="AN24" s="379"/>
      <c r="AO24" s="379"/>
      <c r="AP24" s="379"/>
      <c r="AQ24" s="379"/>
      <c r="AR24" s="379"/>
      <c r="AS24" s="379"/>
      <c r="AT24" s="379"/>
      <c r="AU24" s="379"/>
      <c r="AV24" s="379"/>
      <c r="AW24" s="379"/>
      <c r="AX24" s="379"/>
      <c r="AY24" s="405"/>
      <c r="AZ24" s="405"/>
      <c r="BA24" s="405"/>
      <c r="BB24" s="408"/>
    </row>
    <row r="25" spans="2:55" s="293" customFormat="1" ht="17.25" customHeight="1" x14ac:dyDescent="0.3">
      <c r="B25" s="411"/>
      <c r="C25" s="389"/>
      <c r="D25" s="389"/>
      <c r="E25" s="389"/>
      <c r="F25" s="389"/>
      <c r="G25" s="405"/>
      <c r="H25" s="405"/>
      <c r="I25" s="405"/>
      <c r="J25" s="405"/>
      <c r="K25" s="405"/>
      <c r="L25" s="385"/>
      <c r="M25" s="405"/>
      <c r="N25" s="405"/>
      <c r="O25" s="385"/>
      <c r="P25" s="384" t="s">
        <v>55</v>
      </c>
      <c r="Q25" s="384" t="s">
        <v>57</v>
      </c>
      <c r="R25" s="385"/>
      <c r="S25" s="385" t="s">
        <v>52</v>
      </c>
      <c r="T25" s="413"/>
      <c r="U25" s="413"/>
      <c r="V25" s="389"/>
      <c r="W25" s="389"/>
      <c r="X25" s="389"/>
      <c r="Y25" s="389"/>
      <c r="Z25" s="389"/>
      <c r="AA25" s="389"/>
      <c r="AB25" s="389"/>
      <c r="AC25" s="389"/>
      <c r="AD25" s="389"/>
      <c r="AE25" s="388" t="s">
        <v>55</v>
      </c>
      <c r="AF25" s="389"/>
      <c r="AG25" s="389" t="s">
        <v>57</v>
      </c>
      <c r="AH25" s="394"/>
      <c r="AI25" s="385" t="s">
        <v>52</v>
      </c>
      <c r="AJ25" s="397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405"/>
      <c r="AZ25" s="405"/>
      <c r="BA25" s="405"/>
      <c r="BB25" s="408"/>
    </row>
    <row r="26" spans="2:55" s="293" customFormat="1" ht="17.25" customHeight="1" x14ac:dyDescent="0.3">
      <c r="B26" s="411"/>
      <c r="C26" s="389"/>
      <c r="D26" s="389"/>
      <c r="E26" s="389"/>
      <c r="F26" s="389"/>
      <c r="G26" s="405"/>
      <c r="H26" s="405"/>
      <c r="I26" s="405"/>
      <c r="J26" s="405"/>
      <c r="K26" s="405"/>
      <c r="L26" s="385"/>
      <c r="M26" s="405"/>
      <c r="N26" s="405"/>
      <c r="O26" s="385"/>
      <c r="P26" s="385"/>
      <c r="Q26" s="385"/>
      <c r="R26" s="385"/>
      <c r="S26" s="385"/>
      <c r="T26" s="413"/>
      <c r="U26" s="413"/>
      <c r="V26" s="389"/>
      <c r="W26" s="389"/>
      <c r="X26" s="389"/>
      <c r="Y26" s="389"/>
      <c r="Z26" s="389"/>
      <c r="AA26" s="389"/>
      <c r="AB26" s="389"/>
      <c r="AC26" s="389"/>
      <c r="AD26" s="389"/>
      <c r="AE26" s="389"/>
      <c r="AF26" s="389"/>
      <c r="AG26" s="389"/>
      <c r="AH26" s="394"/>
      <c r="AI26" s="385"/>
      <c r="AJ26" s="397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405"/>
      <c r="AZ26" s="405"/>
      <c r="BA26" s="405"/>
      <c r="BB26" s="408"/>
    </row>
    <row r="27" spans="2:55" s="293" customFormat="1" ht="17.25" customHeight="1" thickBot="1" x14ac:dyDescent="0.35">
      <c r="B27" s="412"/>
      <c r="C27" s="390"/>
      <c r="D27" s="390"/>
      <c r="E27" s="390"/>
      <c r="F27" s="390"/>
      <c r="G27" s="406"/>
      <c r="H27" s="406"/>
      <c r="I27" s="406"/>
      <c r="J27" s="406"/>
      <c r="K27" s="406"/>
      <c r="L27" s="386"/>
      <c r="M27" s="406"/>
      <c r="N27" s="406"/>
      <c r="O27" s="386"/>
      <c r="P27" s="386"/>
      <c r="Q27" s="386"/>
      <c r="R27" s="386"/>
      <c r="S27" s="386"/>
      <c r="T27" s="414"/>
      <c r="U27" s="414"/>
      <c r="V27" s="390"/>
      <c r="W27" s="390"/>
      <c r="X27" s="390"/>
      <c r="Y27" s="390"/>
      <c r="Z27" s="390"/>
      <c r="AA27" s="390"/>
      <c r="AB27" s="390"/>
      <c r="AC27" s="390"/>
      <c r="AD27" s="390"/>
      <c r="AE27" s="390"/>
      <c r="AF27" s="390"/>
      <c r="AG27" s="390"/>
      <c r="AH27" s="395"/>
      <c r="AI27" s="386"/>
      <c r="AJ27" s="398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406"/>
      <c r="AZ27" s="406"/>
      <c r="BA27" s="406"/>
      <c r="BB27" s="409"/>
    </row>
    <row r="28" spans="2:55" s="294" customFormat="1" ht="18.75" x14ac:dyDescent="0.3"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</row>
    <row r="29" spans="2:55" s="293" customFormat="1" ht="18.75" x14ac:dyDescent="0.3">
      <c r="B29" s="295" t="s">
        <v>62</v>
      </c>
      <c r="J29" s="296"/>
      <c r="K29" s="297" t="s">
        <v>63</v>
      </c>
      <c r="L29" s="293" t="s">
        <v>64</v>
      </c>
      <c r="V29" s="298" t="s">
        <v>55</v>
      </c>
      <c r="W29" s="299" t="s">
        <v>63</v>
      </c>
      <c r="X29" s="300" t="s">
        <v>65</v>
      </c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1" t="s">
        <v>60</v>
      </c>
      <c r="AQ29" s="299" t="s">
        <v>63</v>
      </c>
      <c r="AR29" s="300" t="s">
        <v>66</v>
      </c>
      <c r="BC29" s="302"/>
    </row>
    <row r="30" spans="2:55" s="293" customFormat="1" ht="18.75" x14ac:dyDescent="0.3"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M30" s="300"/>
      <c r="AN30" s="300"/>
      <c r="AO30" s="300"/>
      <c r="AP30" s="300"/>
      <c r="AQ30" s="300"/>
      <c r="AR30" s="300"/>
    </row>
    <row r="31" spans="2:55" s="293" customFormat="1" ht="18.75" x14ac:dyDescent="0.3">
      <c r="J31" s="303" t="s">
        <v>67</v>
      </c>
      <c r="K31" s="304" t="s">
        <v>63</v>
      </c>
      <c r="L31" s="305" t="s">
        <v>68</v>
      </c>
      <c r="M31" s="305"/>
      <c r="N31" s="305"/>
      <c r="O31" s="305"/>
      <c r="P31" s="305"/>
      <c r="Q31" s="305"/>
      <c r="R31" s="305"/>
      <c r="V31" s="298" t="s">
        <v>57</v>
      </c>
      <c r="W31" s="299" t="s">
        <v>63</v>
      </c>
      <c r="X31" s="300" t="s">
        <v>69</v>
      </c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298" t="s">
        <v>51</v>
      </c>
      <c r="AQ31" s="299" t="s">
        <v>63</v>
      </c>
      <c r="AR31" s="300" t="s">
        <v>70</v>
      </c>
      <c r="AU31" s="297"/>
    </row>
    <row r="32" spans="2:55" s="293" customFormat="1" ht="18.75" x14ac:dyDescent="0.3">
      <c r="J32" s="305"/>
      <c r="K32" s="305"/>
      <c r="L32" s="306"/>
      <c r="M32" s="305"/>
      <c r="N32" s="305"/>
      <c r="O32" s="305"/>
      <c r="P32" s="305"/>
      <c r="Q32" s="305"/>
      <c r="R32" s="305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300"/>
    </row>
    <row r="33" spans="10:44" s="293" customFormat="1" ht="18.75" x14ac:dyDescent="0.3">
      <c r="J33" s="307" t="s">
        <v>61</v>
      </c>
      <c r="K33" s="297" t="s">
        <v>63</v>
      </c>
      <c r="L33" s="305" t="s">
        <v>71</v>
      </c>
      <c r="M33" s="305"/>
      <c r="V33" s="298" t="s">
        <v>59</v>
      </c>
      <c r="W33" s="299" t="s">
        <v>63</v>
      </c>
      <c r="X33" s="300" t="s">
        <v>72</v>
      </c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298" t="s">
        <v>61</v>
      </c>
      <c r="AQ33" s="299" t="s">
        <v>63</v>
      </c>
      <c r="AR33" s="300" t="s">
        <v>240</v>
      </c>
    </row>
    <row r="34" spans="10:44" x14ac:dyDescent="0.25"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</sheetData>
  <mergeCells count="237">
    <mergeCell ref="B1:BB1"/>
    <mergeCell ref="B3:B6"/>
    <mergeCell ref="C3:F3"/>
    <mergeCell ref="G3:G5"/>
    <mergeCell ref="H3:J3"/>
    <mergeCell ref="K3:K5"/>
    <mergeCell ref="L3:O3"/>
    <mergeCell ref="P3:S3"/>
    <mergeCell ref="T3:T5"/>
    <mergeCell ref="U3:W3"/>
    <mergeCell ref="AQ4:AQ5"/>
    <mergeCell ref="AR4:AR5"/>
    <mergeCell ref="X3:X5"/>
    <mergeCell ref="Y3:AA3"/>
    <mergeCell ref="AB3:AB5"/>
    <mergeCell ref="AC3:AF3"/>
    <mergeCell ref="AG3:AG5"/>
    <mergeCell ref="AH3:AJ3"/>
    <mergeCell ref="AC4:AC5"/>
    <mergeCell ref="AD4:AD5"/>
    <mergeCell ref="AE4:AE5"/>
    <mergeCell ref="AF4:AF5"/>
    <mergeCell ref="R4:R5"/>
    <mergeCell ref="S4:S5"/>
    <mergeCell ref="AY3:BB3"/>
    <mergeCell ref="AK3:AK5"/>
    <mergeCell ref="AL3:AO3"/>
    <mergeCell ref="AP3:AS3"/>
    <mergeCell ref="AT3:AT5"/>
    <mergeCell ref="AU3:AW3"/>
    <mergeCell ref="AX3:AX5"/>
    <mergeCell ref="AO4:AO5"/>
    <mergeCell ref="AP4:AP5"/>
    <mergeCell ref="U4:U5"/>
    <mergeCell ref="V4:V5"/>
    <mergeCell ref="W4:W5"/>
    <mergeCell ref="BA4:BA5"/>
    <mergeCell ref="BB4:BB5"/>
    <mergeCell ref="AV4:AV5"/>
    <mergeCell ref="AW4:AW5"/>
    <mergeCell ref="AY4:AY5"/>
    <mergeCell ref="AZ4:AZ5"/>
    <mergeCell ref="AH4:AH5"/>
    <mergeCell ref="AI4:AI5"/>
    <mergeCell ref="N4:N5"/>
    <mergeCell ref="M4:M5"/>
    <mergeCell ref="Q4:Q5"/>
    <mergeCell ref="B8:B13"/>
    <mergeCell ref="C8:C13"/>
    <mergeCell ref="D8:D13"/>
    <mergeCell ref="E8:E13"/>
    <mergeCell ref="F8:F13"/>
    <mergeCell ref="G8:G13"/>
    <mergeCell ref="H8:H13"/>
    <mergeCell ref="I8:I13"/>
    <mergeCell ref="J8:J13"/>
    <mergeCell ref="C4:C5"/>
    <mergeCell ref="D4:D5"/>
    <mergeCell ref="E4:E5"/>
    <mergeCell ref="F4:F5"/>
    <mergeCell ref="H4:H5"/>
    <mergeCell ref="I4:I5"/>
    <mergeCell ref="J4:J5"/>
    <mergeCell ref="L4:L5"/>
    <mergeCell ref="K8:K13"/>
    <mergeCell ref="L8:L13"/>
    <mergeCell ref="O4:O5"/>
    <mergeCell ref="P4:P5"/>
    <mergeCell ref="AI8:AI13"/>
    <mergeCell ref="AU4:AU5"/>
    <mergeCell ref="AS11:AS13"/>
    <mergeCell ref="AS8:AS10"/>
    <mergeCell ref="AS4:AS5"/>
    <mergeCell ref="V8:V13"/>
    <mergeCell ref="W8:W13"/>
    <mergeCell ref="Y4:Y5"/>
    <mergeCell ref="Z4:Z5"/>
    <mergeCell ref="AA4:AA5"/>
    <mergeCell ref="AB8:AB13"/>
    <mergeCell ref="AC8:AC13"/>
    <mergeCell ref="AD8:AD13"/>
    <mergeCell ref="AE8:AE13"/>
    <mergeCell ref="AJ4:AJ5"/>
    <mergeCell ref="AL4:AL5"/>
    <mergeCell ref="AM4:AM5"/>
    <mergeCell ref="AN4:AN5"/>
    <mergeCell ref="K15:K20"/>
    <mergeCell ref="L15:L20"/>
    <mergeCell ref="M15:M20"/>
    <mergeCell ref="O15:O20"/>
    <mergeCell ref="Q15:Q20"/>
    <mergeCell ref="T15:T20"/>
    <mergeCell ref="U15:U20"/>
    <mergeCell ref="T8:T13"/>
    <mergeCell ref="BB8:BB13"/>
    <mergeCell ref="AJ8:AJ13"/>
    <mergeCell ref="AK8:AK13"/>
    <mergeCell ref="AL8:AL13"/>
    <mergeCell ref="AM8:AM13"/>
    <mergeCell ref="B14:BB14"/>
    <mergeCell ref="B15:B20"/>
    <mergeCell ref="C15:C20"/>
    <mergeCell ref="D15:D20"/>
    <mergeCell ref="E15:E20"/>
    <mergeCell ref="F15:F20"/>
    <mergeCell ref="G15:G20"/>
    <mergeCell ref="AT8:AT13"/>
    <mergeCell ref="AU8:AU13"/>
    <mergeCell ref="AV8:AV13"/>
    <mergeCell ref="AW8:AW13"/>
    <mergeCell ref="BA8:BA13"/>
    <mergeCell ref="X8:X13"/>
    <mergeCell ref="Y8:Y13"/>
    <mergeCell ref="Z8:Z13"/>
    <mergeCell ref="AA8:AA13"/>
    <mergeCell ref="M8:M13"/>
    <mergeCell ref="N8:N13"/>
    <mergeCell ref="O8:O13"/>
    <mergeCell ref="P8:P13"/>
    <mergeCell ref="Q8:Q13"/>
    <mergeCell ref="S8:S13"/>
    <mergeCell ref="R8:R13"/>
    <mergeCell ref="U8:U13"/>
    <mergeCell ref="AX8:AX13"/>
    <mergeCell ref="AY8:AY13"/>
    <mergeCell ref="AN8:AN13"/>
    <mergeCell ref="AO8:AO13"/>
    <mergeCell ref="AP8:AP13"/>
    <mergeCell ref="AQ8:AQ13"/>
    <mergeCell ref="AR8:AR13"/>
    <mergeCell ref="AF8:AF13"/>
    <mergeCell ref="AG8:AG13"/>
    <mergeCell ref="AZ8:AZ13"/>
    <mergeCell ref="AH8:AH13"/>
    <mergeCell ref="V15:V20"/>
    <mergeCell ref="W15:W20"/>
    <mergeCell ref="X15:X20"/>
    <mergeCell ref="Y15:Y20"/>
    <mergeCell ref="N15:N20"/>
    <mergeCell ref="P15:P20"/>
    <mergeCell ref="R15:R20"/>
    <mergeCell ref="S15:S20"/>
    <mergeCell ref="G22:G27"/>
    <mergeCell ref="S22:S24"/>
    <mergeCell ref="S25:S27"/>
    <mergeCell ref="N22:N27"/>
    <mergeCell ref="O22:O27"/>
    <mergeCell ref="H22:H27"/>
    <mergeCell ref="Q25:Q27"/>
    <mergeCell ref="Q22:Q24"/>
    <mergeCell ref="I22:I27"/>
    <mergeCell ref="J22:J27"/>
    <mergeCell ref="K22:K27"/>
    <mergeCell ref="L22:L27"/>
    <mergeCell ref="M22:M27"/>
    <mergeCell ref="H15:H20"/>
    <mergeCell ref="I15:I20"/>
    <mergeCell ref="J15:J20"/>
    <mergeCell ref="AX15:AX20"/>
    <mergeCell ref="AY15:AY20"/>
    <mergeCell ref="AZ15:AZ20"/>
    <mergeCell ref="BA15:BA20"/>
    <mergeCell ref="BB15:BB20"/>
    <mergeCell ref="AU15:AU20"/>
    <mergeCell ref="AV15:AV20"/>
    <mergeCell ref="AW15:AW20"/>
    <mergeCell ref="AT15:AT20"/>
    <mergeCell ref="AF15:AF20"/>
    <mergeCell ref="AG15:AG20"/>
    <mergeCell ref="AH15:AH20"/>
    <mergeCell ref="AI15:AI20"/>
    <mergeCell ref="AJ15:AJ20"/>
    <mergeCell ref="AK15:AK20"/>
    <mergeCell ref="Z15:Z20"/>
    <mergeCell ref="AA15:AA20"/>
    <mergeCell ref="AB15:AB20"/>
    <mergeCell ref="AC15:AC20"/>
    <mergeCell ref="AD15:AD20"/>
    <mergeCell ref="AE15:AE20"/>
    <mergeCell ref="AS15:AS17"/>
    <mergeCell ref="AS18:AS20"/>
    <mergeCell ref="AL15:AL20"/>
    <mergeCell ref="AM15:AM20"/>
    <mergeCell ref="AN15:AN20"/>
    <mergeCell ref="B21:BB21"/>
    <mergeCell ref="D22:D27"/>
    <mergeCell ref="AX22:AX27"/>
    <mergeCell ref="AY22:AY27"/>
    <mergeCell ref="AZ22:AZ27"/>
    <mergeCell ref="BA22:BA27"/>
    <mergeCell ref="BB22:BB27"/>
    <mergeCell ref="AE25:AE27"/>
    <mergeCell ref="AG25:AG27"/>
    <mergeCell ref="AI25:AI27"/>
    <mergeCell ref="AR22:AR27"/>
    <mergeCell ref="AS22:AS27"/>
    <mergeCell ref="B22:B27"/>
    <mergeCell ref="C22:C27"/>
    <mergeCell ref="E22:E27"/>
    <mergeCell ref="F22:F27"/>
    <mergeCell ref="T22:T27"/>
    <mergeCell ref="U22:U27"/>
    <mergeCell ref="V22:V27"/>
    <mergeCell ref="AT22:AT27"/>
    <mergeCell ref="AU22:AU27"/>
    <mergeCell ref="AV22:AV27"/>
    <mergeCell ref="AW22:AW27"/>
    <mergeCell ref="AL22:AL27"/>
    <mergeCell ref="AM22:AM27"/>
    <mergeCell ref="AN22:AN27"/>
    <mergeCell ref="AO22:AO27"/>
    <mergeCell ref="AP22:AP27"/>
    <mergeCell ref="AQ22:AQ27"/>
    <mergeCell ref="AR18:AR20"/>
    <mergeCell ref="AR15:AR17"/>
    <mergeCell ref="AQ15:AQ20"/>
    <mergeCell ref="AP18:AP20"/>
    <mergeCell ref="AP15:AP17"/>
    <mergeCell ref="AO15:AO20"/>
    <mergeCell ref="R22:R27"/>
    <mergeCell ref="P25:P27"/>
    <mergeCell ref="P22:P24"/>
    <mergeCell ref="X22:X27"/>
    <mergeCell ref="Y22:Y27"/>
    <mergeCell ref="AK22:AK27"/>
    <mergeCell ref="Z22:Z27"/>
    <mergeCell ref="AA22:AA27"/>
    <mergeCell ref="AB22:AB27"/>
    <mergeCell ref="AE22:AE24"/>
    <mergeCell ref="AC22:AC27"/>
    <mergeCell ref="AF22:AF27"/>
    <mergeCell ref="AH22:AH27"/>
    <mergeCell ref="AI22:AI24"/>
    <mergeCell ref="AJ22:AJ27"/>
    <mergeCell ref="AD22:AD27"/>
    <mergeCell ref="AG22:AG24"/>
    <mergeCell ref="W22:W2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AX8 AX15 B8:W13 B15:W20 B22:W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9"/>
  <sheetViews>
    <sheetView zoomScale="77" zoomScaleNormal="77" workbookViewId="0">
      <selection activeCell="M5" sqref="M5:N5"/>
    </sheetView>
  </sheetViews>
  <sheetFormatPr defaultRowHeight="18.75" x14ac:dyDescent="0.3"/>
  <cols>
    <col min="1" max="1" width="5" style="125" customWidth="1"/>
    <col min="2" max="2" width="9.85546875" style="125" customWidth="1"/>
    <col min="3" max="4" width="17.7109375" style="125" customWidth="1"/>
    <col min="5" max="16" width="13.7109375" style="125" customWidth="1"/>
    <col min="17" max="16384" width="9.140625" style="125"/>
  </cols>
  <sheetData>
    <row r="1" spans="2:16" x14ac:dyDescent="0.3">
      <c r="B1" s="437" t="s">
        <v>371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2:16" ht="19.5" thickBot="1" x14ac:dyDescent="0.35"/>
    <row r="3" spans="2:16" ht="41.25" customHeight="1" x14ac:dyDescent="0.3">
      <c r="B3" s="438" t="s">
        <v>73</v>
      </c>
      <c r="C3" s="440" t="s">
        <v>372</v>
      </c>
      <c r="D3" s="441"/>
      <c r="E3" s="440" t="s">
        <v>373</v>
      </c>
      <c r="F3" s="441"/>
      <c r="G3" s="440" t="s">
        <v>374</v>
      </c>
      <c r="H3" s="441"/>
      <c r="I3" s="440" t="s">
        <v>375</v>
      </c>
      <c r="J3" s="441"/>
      <c r="K3" s="440" t="s">
        <v>74</v>
      </c>
      <c r="L3" s="441"/>
      <c r="M3" s="440" t="s">
        <v>376</v>
      </c>
      <c r="N3" s="441"/>
      <c r="O3" s="444" t="s">
        <v>76</v>
      </c>
      <c r="P3" s="446" t="s">
        <v>77</v>
      </c>
    </row>
    <row r="4" spans="2:16" ht="41.25" customHeight="1" thickBot="1" x14ac:dyDescent="0.35">
      <c r="B4" s="439"/>
      <c r="C4" s="442"/>
      <c r="D4" s="443"/>
      <c r="E4" s="442"/>
      <c r="F4" s="443"/>
      <c r="G4" s="442"/>
      <c r="H4" s="443"/>
      <c r="I4" s="442"/>
      <c r="J4" s="443"/>
      <c r="K4" s="442"/>
      <c r="L4" s="443"/>
      <c r="M4" s="442"/>
      <c r="N4" s="443"/>
      <c r="O4" s="445"/>
      <c r="P4" s="447"/>
    </row>
    <row r="5" spans="2:16" ht="21" customHeight="1" thickBot="1" x14ac:dyDescent="0.35">
      <c r="B5" s="312">
        <v>1</v>
      </c>
      <c r="C5" s="435">
        <v>2</v>
      </c>
      <c r="D5" s="436"/>
      <c r="E5" s="435">
        <v>3</v>
      </c>
      <c r="F5" s="436"/>
      <c r="G5" s="435">
        <v>4</v>
      </c>
      <c r="H5" s="436"/>
      <c r="I5" s="435">
        <v>5</v>
      </c>
      <c r="J5" s="436"/>
      <c r="K5" s="435">
        <v>6</v>
      </c>
      <c r="L5" s="436"/>
      <c r="M5" s="435">
        <v>7</v>
      </c>
      <c r="N5" s="436"/>
      <c r="O5" s="313">
        <v>8</v>
      </c>
      <c r="P5" s="314">
        <v>9</v>
      </c>
    </row>
    <row r="6" spans="2:16" ht="21" customHeight="1" x14ac:dyDescent="0.3">
      <c r="B6" s="315"/>
      <c r="C6" s="316" t="s">
        <v>78</v>
      </c>
      <c r="D6" s="317" t="s">
        <v>79</v>
      </c>
      <c r="E6" s="316" t="s">
        <v>78</v>
      </c>
      <c r="F6" s="317" t="s">
        <v>79</v>
      </c>
      <c r="G6" s="316" t="s">
        <v>78</v>
      </c>
      <c r="H6" s="317" t="s">
        <v>79</v>
      </c>
      <c r="I6" s="316" t="s">
        <v>78</v>
      </c>
      <c r="J6" s="317" t="s">
        <v>79</v>
      </c>
      <c r="K6" s="316" t="s">
        <v>78</v>
      </c>
      <c r="L6" s="317" t="s">
        <v>79</v>
      </c>
      <c r="M6" s="316" t="s">
        <v>78</v>
      </c>
      <c r="N6" s="317" t="s">
        <v>79</v>
      </c>
      <c r="O6" s="317" t="s">
        <v>79</v>
      </c>
      <c r="P6" s="318" t="s">
        <v>79</v>
      </c>
    </row>
    <row r="7" spans="2:16" s="323" customFormat="1" ht="21" customHeight="1" x14ac:dyDescent="0.3">
      <c r="B7" s="319" t="s">
        <v>80</v>
      </c>
      <c r="C7" s="320" t="s">
        <v>267</v>
      </c>
      <c r="D7" s="321" t="s">
        <v>266</v>
      </c>
      <c r="E7" s="320"/>
      <c r="F7" s="321"/>
      <c r="G7" s="320"/>
      <c r="H7" s="321"/>
      <c r="I7" s="320"/>
      <c r="J7" s="321"/>
      <c r="K7" s="320" t="s">
        <v>369</v>
      </c>
      <c r="L7" s="321" t="s">
        <v>260</v>
      </c>
      <c r="M7" s="320"/>
      <c r="N7" s="321"/>
      <c r="O7" s="321" t="s">
        <v>262</v>
      </c>
      <c r="P7" s="322">
        <v>52</v>
      </c>
    </row>
    <row r="8" spans="2:16" s="323" customFormat="1" ht="21" customHeight="1" x14ac:dyDescent="0.3">
      <c r="B8" s="319" t="s">
        <v>83</v>
      </c>
      <c r="C8" s="320" t="s">
        <v>285</v>
      </c>
      <c r="D8" s="321" t="s">
        <v>284</v>
      </c>
      <c r="E8" s="320" t="s">
        <v>335</v>
      </c>
      <c r="F8" s="320" t="s">
        <v>81</v>
      </c>
      <c r="G8" s="320" t="s">
        <v>336</v>
      </c>
      <c r="H8" s="320" t="s">
        <v>288</v>
      </c>
      <c r="I8" s="320"/>
      <c r="J8" s="321"/>
      <c r="K8" s="320" t="s">
        <v>369</v>
      </c>
      <c r="L8" s="321" t="s">
        <v>260</v>
      </c>
      <c r="M8" s="320"/>
      <c r="N8" s="321"/>
      <c r="O8" s="321" t="s">
        <v>82</v>
      </c>
      <c r="P8" s="322">
        <v>52</v>
      </c>
    </row>
    <row r="9" spans="2:16" s="323" customFormat="1" ht="21" customHeight="1" x14ac:dyDescent="0.3">
      <c r="B9" s="319" t="s">
        <v>84</v>
      </c>
      <c r="C9" s="320" t="s">
        <v>286</v>
      </c>
      <c r="D9" s="321" t="s">
        <v>287</v>
      </c>
      <c r="E9" s="320" t="s">
        <v>337</v>
      </c>
      <c r="F9" s="321" t="s">
        <v>268</v>
      </c>
      <c r="G9" s="320" t="s">
        <v>338</v>
      </c>
      <c r="H9" s="321" t="s">
        <v>289</v>
      </c>
      <c r="I9" s="320">
        <v>144</v>
      </c>
      <c r="J9" s="321">
        <v>4</v>
      </c>
      <c r="K9" s="320" t="s">
        <v>370</v>
      </c>
      <c r="L9" s="321" t="s">
        <v>216</v>
      </c>
      <c r="M9" s="320">
        <v>216</v>
      </c>
      <c r="N9" s="321">
        <v>6</v>
      </c>
      <c r="O9" s="321" t="s">
        <v>339</v>
      </c>
      <c r="P9" s="322">
        <v>43</v>
      </c>
    </row>
    <row r="10" spans="2:16" s="328" customFormat="1" ht="21" customHeight="1" thickBot="1" x14ac:dyDescent="0.35">
      <c r="B10" s="324" t="s">
        <v>85</v>
      </c>
      <c r="C10" s="325">
        <v>3672</v>
      </c>
      <c r="D10" s="326">
        <v>102</v>
      </c>
      <c r="E10" s="325">
        <v>180</v>
      </c>
      <c r="F10" s="326">
        <v>5</v>
      </c>
      <c r="G10" s="325">
        <v>180</v>
      </c>
      <c r="H10" s="326">
        <v>5</v>
      </c>
      <c r="I10" s="325">
        <f>SUM(I9)</f>
        <v>144</v>
      </c>
      <c r="J10" s="326">
        <f>SUM(J9)</f>
        <v>4</v>
      </c>
      <c r="K10" s="325">
        <v>72</v>
      </c>
      <c r="L10" s="326">
        <v>2</v>
      </c>
      <c r="M10" s="325">
        <f>SUM(M9)</f>
        <v>216</v>
      </c>
      <c r="N10" s="326">
        <f>SUM(N9)</f>
        <v>6</v>
      </c>
      <c r="O10" s="326">
        <v>23</v>
      </c>
      <c r="P10" s="327">
        <f>SUM(P7:P9)</f>
        <v>147</v>
      </c>
    </row>
    <row r="19" spans="5:5" x14ac:dyDescent="0.3">
      <c r="E19" s="125" t="s">
        <v>239</v>
      </c>
    </row>
  </sheetData>
  <mergeCells count="16">
    <mergeCell ref="M5:N5"/>
    <mergeCell ref="B1:P1"/>
    <mergeCell ref="B3:B4"/>
    <mergeCell ref="C3:D4"/>
    <mergeCell ref="E3:F4"/>
    <mergeCell ref="G3:H4"/>
    <mergeCell ref="I3:J4"/>
    <mergeCell ref="K3:L4"/>
    <mergeCell ref="M3:N4"/>
    <mergeCell ref="O3:O4"/>
    <mergeCell ref="P3:P4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6"/>
  <sheetViews>
    <sheetView tabSelected="1" topLeftCell="A55" zoomScale="75" zoomScaleNormal="75" workbookViewId="0">
      <selection activeCell="T22" sqref="T22"/>
    </sheetView>
  </sheetViews>
  <sheetFormatPr defaultRowHeight="15" x14ac:dyDescent="0.25"/>
  <cols>
    <col min="1" max="1" width="2.7109375" style="214" customWidth="1"/>
    <col min="2" max="2" width="13.140625" style="56" customWidth="1"/>
    <col min="3" max="3" width="46.85546875" style="214" customWidth="1"/>
    <col min="4" max="4" width="15.42578125" style="214" customWidth="1"/>
    <col min="5" max="8" width="9.5703125" style="214" customWidth="1"/>
    <col min="9" max="9" width="9.5703125" style="56" customWidth="1"/>
    <col min="10" max="21" width="9.5703125" style="214" customWidth="1"/>
    <col min="22" max="22" width="8.85546875" style="6" customWidth="1"/>
    <col min="23" max="23" width="10" style="214" customWidth="1"/>
    <col min="24" max="24" width="8" style="214" customWidth="1"/>
    <col min="25" max="16384" width="9.140625" style="214"/>
  </cols>
  <sheetData>
    <row r="1" spans="1:22" s="213" customFormat="1" ht="33" customHeight="1" thickBot="1" x14ac:dyDescent="0.3">
      <c r="A1" s="4"/>
      <c r="B1" s="533" t="s">
        <v>86</v>
      </c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4"/>
      <c r="U1" s="4"/>
      <c r="V1" s="196"/>
    </row>
    <row r="2" spans="1:22" ht="15" customHeight="1" x14ac:dyDescent="0.25">
      <c r="A2" s="255"/>
      <c r="B2" s="534" t="s">
        <v>87</v>
      </c>
      <c r="C2" s="534" t="s">
        <v>88</v>
      </c>
      <c r="D2" s="534" t="s">
        <v>89</v>
      </c>
      <c r="E2" s="535" t="s">
        <v>90</v>
      </c>
      <c r="F2" s="536" t="s">
        <v>91</v>
      </c>
      <c r="G2" s="537"/>
      <c r="H2" s="534" t="s">
        <v>92</v>
      </c>
      <c r="I2" s="536" t="s">
        <v>93</v>
      </c>
      <c r="J2" s="537"/>
      <c r="K2" s="537"/>
      <c r="L2" s="537"/>
      <c r="M2" s="538"/>
      <c r="N2" s="536" t="s">
        <v>94</v>
      </c>
      <c r="O2" s="537"/>
      <c r="P2" s="537"/>
      <c r="Q2" s="537"/>
      <c r="R2" s="537"/>
      <c r="S2" s="538"/>
    </row>
    <row r="3" spans="1:22" ht="15.75" x14ac:dyDescent="0.25">
      <c r="A3" s="255"/>
      <c r="B3" s="539"/>
      <c r="C3" s="539"/>
      <c r="D3" s="539"/>
      <c r="E3" s="540"/>
      <c r="F3" s="541"/>
      <c r="G3" s="542"/>
      <c r="H3" s="539"/>
      <c r="I3" s="541"/>
      <c r="J3" s="542"/>
      <c r="K3" s="542"/>
      <c r="L3" s="542"/>
      <c r="M3" s="543"/>
      <c r="N3" s="541"/>
      <c r="O3" s="542"/>
      <c r="P3" s="542"/>
      <c r="Q3" s="542"/>
      <c r="R3" s="542"/>
      <c r="S3" s="543"/>
    </row>
    <row r="4" spans="1:22" ht="33.75" customHeight="1" thickBot="1" x14ac:dyDescent="0.3">
      <c r="A4" s="255"/>
      <c r="B4" s="539"/>
      <c r="C4" s="539"/>
      <c r="D4" s="539"/>
      <c r="E4" s="540"/>
      <c r="F4" s="544"/>
      <c r="G4" s="545"/>
      <c r="H4" s="539"/>
      <c r="I4" s="544"/>
      <c r="J4" s="545"/>
      <c r="K4" s="545"/>
      <c r="L4" s="545"/>
      <c r="M4" s="546"/>
      <c r="N4" s="544"/>
      <c r="O4" s="545"/>
      <c r="P4" s="545"/>
      <c r="Q4" s="545"/>
      <c r="R4" s="545"/>
      <c r="S4" s="546"/>
    </row>
    <row r="5" spans="1:22" ht="25.5" customHeight="1" thickBot="1" x14ac:dyDescent="0.3">
      <c r="A5" s="255"/>
      <c r="B5" s="539"/>
      <c r="C5" s="539"/>
      <c r="D5" s="539"/>
      <c r="E5" s="540"/>
      <c r="F5" s="547" t="s">
        <v>95</v>
      </c>
      <c r="G5" s="548" t="s">
        <v>96</v>
      </c>
      <c r="H5" s="539"/>
      <c r="I5" s="534" t="s">
        <v>97</v>
      </c>
      <c r="J5" s="549" t="s">
        <v>98</v>
      </c>
      <c r="K5" s="550"/>
      <c r="L5" s="550"/>
      <c r="M5" s="551"/>
      <c r="N5" s="549" t="s">
        <v>99</v>
      </c>
      <c r="O5" s="551"/>
      <c r="P5" s="549" t="s">
        <v>100</v>
      </c>
      <c r="Q5" s="551"/>
      <c r="R5" s="549" t="s">
        <v>101</v>
      </c>
      <c r="S5" s="551"/>
    </row>
    <row r="6" spans="1:22" ht="47.25" customHeight="1" thickBot="1" x14ac:dyDescent="0.3">
      <c r="A6" s="255"/>
      <c r="B6" s="539"/>
      <c r="C6" s="539"/>
      <c r="D6" s="539"/>
      <c r="E6" s="540"/>
      <c r="F6" s="552"/>
      <c r="G6" s="553"/>
      <c r="H6" s="539"/>
      <c r="I6" s="539"/>
      <c r="J6" s="534" t="s">
        <v>102</v>
      </c>
      <c r="K6" s="549" t="s">
        <v>103</v>
      </c>
      <c r="L6" s="550"/>
      <c r="M6" s="551"/>
      <c r="N6" s="554" t="s">
        <v>104</v>
      </c>
      <c r="O6" s="555" t="s">
        <v>105</v>
      </c>
      <c r="P6" s="554" t="s">
        <v>106</v>
      </c>
      <c r="Q6" s="555" t="s">
        <v>107</v>
      </c>
      <c r="R6" s="554" t="s">
        <v>108</v>
      </c>
      <c r="S6" s="555" t="s">
        <v>109</v>
      </c>
    </row>
    <row r="7" spans="1:22" ht="11.25" customHeight="1" x14ac:dyDescent="0.25">
      <c r="A7" s="255"/>
      <c r="B7" s="539"/>
      <c r="C7" s="539"/>
      <c r="D7" s="539"/>
      <c r="E7" s="540"/>
      <c r="F7" s="552"/>
      <c r="G7" s="553"/>
      <c r="H7" s="539"/>
      <c r="I7" s="539"/>
      <c r="J7" s="539"/>
      <c r="K7" s="547" t="s">
        <v>110</v>
      </c>
      <c r="L7" s="556" t="s">
        <v>111</v>
      </c>
      <c r="M7" s="557" t="s">
        <v>112</v>
      </c>
      <c r="N7" s="547" t="s">
        <v>113</v>
      </c>
      <c r="O7" s="557" t="s">
        <v>316</v>
      </c>
      <c r="P7" s="547" t="s">
        <v>113</v>
      </c>
      <c r="Q7" s="557" t="s">
        <v>326</v>
      </c>
      <c r="R7" s="547" t="s">
        <v>328</v>
      </c>
      <c r="S7" s="557" t="s">
        <v>329</v>
      </c>
    </row>
    <row r="8" spans="1:22" ht="11.25" customHeight="1" x14ac:dyDescent="0.25">
      <c r="A8" s="255"/>
      <c r="B8" s="539"/>
      <c r="C8" s="539"/>
      <c r="D8" s="539"/>
      <c r="E8" s="540"/>
      <c r="F8" s="552"/>
      <c r="G8" s="553"/>
      <c r="H8" s="539"/>
      <c r="I8" s="539"/>
      <c r="J8" s="539"/>
      <c r="K8" s="552"/>
      <c r="L8" s="558"/>
      <c r="M8" s="559"/>
      <c r="N8" s="552"/>
      <c r="O8" s="559"/>
      <c r="P8" s="552"/>
      <c r="Q8" s="559"/>
      <c r="R8" s="552"/>
      <c r="S8" s="559"/>
    </row>
    <row r="9" spans="1:22" ht="94.5" customHeight="1" thickBot="1" x14ac:dyDescent="0.3">
      <c r="A9" s="255"/>
      <c r="B9" s="560"/>
      <c r="C9" s="560"/>
      <c r="D9" s="560"/>
      <c r="E9" s="561"/>
      <c r="F9" s="562"/>
      <c r="G9" s="563"/>
      <c r="H9" s="560"/>
      <c r="I9" s="560"/>
      <c r="J9" s="560"/>
      <c r="K9" s="562"/>
      <c r="L9" s="564"/>
      <c r="M9" s="565"/>
      <c r="N9" s="562"/>
      <c r="O9" s="565"/>
      <c r="P9" s="562"/>
      <c r="Q9" s="565"/>
      <c r="R9" s="562"/>
      <c r="S9" s="565"/>
    </row>
    <row r="10" spans="1:22" ht="16.5" thickBot="1" x14ac:dyDescent="0.3">
      <c r="A10" s="255"/>
      <c r="B10" s="566">
        <v>1</v>
      </c>
      <c r="C10" s="566">
        <v>2</v>
      </c>
      <c r="D10" s="566">
        <v>3</v>
      </c>
      <c r="E10" s="567">
        <v>4</v>
      </c>
      <c r="F10" s="554">
        <v>5</v>
      </c>
      <c r="G10" s="568">
        <v>6</v>
      </c>
      <c r="H10" s="566">
        <v>7</v>
      </c>
      <c r="I10" s="554">
        <v>8</v>
      </c>
      <c r="J10" s="569">
        <v>9</v>
      </c>
      <c r="K10" s="554">
        <v>10</v>
      </c>
      <c r="L10" s="570">
        <v>11</v>
      </c>
      <c r="M10" s="569">
        <v>12</v>
      </c>
      <c r="N10" s="554">
        <v>13</v>
      </c>
      <c r="O10" s="569">
        <v>14</v>
      </c>
      <c r="P10" s="554">
        <v>15</v>
      </c>
      <c r="Q10" s="569">
        <v>16</v>
      </c>
      <c r="R10" s="554">
        <v>17</v>
      </c>
      <c r="S10" s="569">
        <v>18</v>
      </c>
      <c r="T10" s="7"/>
    </row>
    <row r="11" spans="1:22" s="81" customFormat="1" ht="29.25" customHeight="1" thickBot="1" x14ac:dyDescent="0.3">
      <c r="A11" s="571"/>
      <c r="B11" s="572" t="s">
        <v>357</v>
      </c>
      <c r="C11" s="573" t="s">
        <v>114</v>
      </c>
      <c r="D11" s="574" t="s">
        <v>115</v>
      </c>
      <c r="E11" s="575">
        <f>SUM(E12,E21,E25,)</f>
        <v>1512</v>
      </c>
      <c r="F11" s="576">
        <f>SUM(F12,F21,F25,)</f>
        <v>18</v>
      </c>
      <c r="G11" s="577">
        <f>SUM(G12:G27)</f>
        <v>0</v>
      </c>
      <c r="H11" s="578">
        <f>SUM(H12:H28)</f>
        <v>0</v>
      </c>
      <c r="I11" s="579">
        <v>54</v>
      </c>
      <c r="J11" s="580">
        <f>SUM(J12,J21,J25,J27)</f>
        <v>1440</v>
      </c>
      <c r="K11" s="581">
        <f>SUM(K12,K21,K25,)</f>
        <v>952</v>
      </c>
      <c r="L11" s="582">
        <f>SUM(L12,L21,L25,)</f>
        <v>488</v>
      </c>
      <c r="M11" s="583">
        <f>SUM(M12:M27)</f>
        <v>0</v>
      </c>
      <c r="N11" s="576">
        <f t="shared" ref="N11:S11" si="0">SUM(N12,N21,N25,)</f>
        <v>612</v>
      </c>
      <c r="O11" s="580">
        <f t="shared" si="0"/>
        <v>828</v>
      </c>
      <c r="P11" s="576">
        <f t="shared" si="0"/>
        <v>0</v>
      </c>
      <c r="Q11" s="580">
        <f t="shared" si="0"/>
        <v>0</v>
      </c>
      <c r="R11" s="576">
        <f t="shared" si="0"/>
        <v>0</v>
      </c>
      <c r="S11" s="580">
        <f t="shared" si="0"/>
        <v>0</v>
      </c>
      <c r="T11" s="292"/>
    </row>
    <row r="12" spans="1:22" s="228" customFormat="1" ht="15" customHeight="1" x14ac:dyDescent="0.25">
      <c r="A12" s="584"/>
      <c r="B12" s="585"/>
      <c r="C12" s="586" t="s">
        <v>259</v>
      </c>
      <c r="D12" s="587" t="s">
        <v>116</v>
      </c>
      <c r="E12" s="588">
        <f t="shared" ref="E12:L12" si="1">SUM(E13:E20)</f>
        <v>907</v>
      </c>
      <c r="F12" s="589">
        <f t="shared" si="1"/>
        <v>12</v>
      </c>
      <c r="G12" s="590">
        <f t="shared" si="1"/>
        <v>0</v>
      </c>
      <c r="H12" s="591">
        <f t="shared" si="1"/>
        <v>0</v>
      </c>
      <c r="I12" s="589">
        <f>SUM(I13:I20)</f>
        <v>36</v>
      </c>
      <c r="J12" s="592">
        <f t="shared" si="1"/>
        <v>859</v>
      </c>
      <c r="K12" s="593">
        <f t="shared" si="1"/>
        <v>497</v>
      </c>
      <c r="L12" s="594">
        <f t="shared" si="1"/>
        <v>362</v>
      </c>
      <c r="M12" s="595"/>
      <c r="N12" s="593">
        <f t="shared" ref="N12:S12" si="2">SUM(N13:N20)</f>
        <v>357</v>
      </c>
      <c r="O12" s="590">
        <f t="shared" si="2"/>
        <v>502</v>
      </c>
      <c r="P12" s="589">
        <f t="shared" si="2"/>
        <v>0</v>
      </c>
      <c r="Q12" s="592">
        <f t="shared" si="2"/>
        <v>0</v>
      </c>
      <c r="R12" s="589">
        <f t="shared" si="2"/>
        <v>0</v>
      </c>
      <c r="S12" s="592">
        <f t="shared" si="2"/>
        <v>0</v>
      </c>
      <c r="U12" s="117"/>
      <c r="V12" s="81"/>
    </row>
    <row r="13" spans="1:22" ht="15" customHeight="1" x14ac:dyDescent="0.25">
      <c r="A13" s="255"/>
      <c r="B13" s="596" t="s">
        <v>117</v>
      </c>
      <c r="C13" s="597" t="s">
        <v>118</v>
      </c>
      <c r="D13" s="598" t="s">
        <v>119</v>
      </c>
      <c r="E13" s="599">
        <f>SUM(F13:J13)</f>
        <v>96</v>
      </c>
      <c r="F13" s="600">
        <v>6</v>
      </c>
      <c r="G13" s="601"/>
      <c r="H13" s="602"/>
      <c r="I13" s="600">
        <v>12</v>
      </c>
      <c r="J13" s="603">
        <v>78</v>
      </c>
      <c r="K13" s="604">
        <v>30</v>
      </c>
      <c r="L13" s="605">
        <v>48</v>
      </c>
      <c r="M13" s="606"/>
      <c r="N13" s="604">
        <v>34</v>
      </c>
      <c r="O13" s="607">
        <v>44</v>
      </c>
      <c r="P13" s="608"/>
      <c r="Q13" s="609"/>
      <c r="R13" s="608"/>
      <c r="S13" s="609"/>
      <c r="U13" s="118"/>
      <c r="V13" s="209"/>
    </row>
    <row r="14" spans="1:22" ht="15" customHeight="1" x14ac:dyDescent="0.25">
      <c r="A14" s="255"/>
      <c r="B14" s="596" t="s">
        <v>120</v>
      </c>
      <c r="C14" s="597" t="s">
        <v>121</v>
      </c>
      <c r="D14" s="598" t="s">
        <v>122</v>
      </c>
      <c r="E14" s="599">
        <f>SUM(F14:J14)</f>
        <v>123</v>
      </c>
      <c r="F14" s="600"/>
      <c r="G14" s="601"/>
      <c r="H14" s="602"/>
      <c r="I14" s="600">
        <v>6</v>
      </c>
      <c r="J14" s="603">
        <v>117</v>
      </c>
      <c r="K14" s="604">
        <v>117</v>
      </c>
      <c r="L14" s="605"/>
      <c r="M14" s="606"/>
      <c r="N14" s="604">
        <v>51</v>
      </c>
      <c r="O14" s="610">
        <v>66</v>
      </c>
      <c r="P14" s="608"/>
      <c r="Q14" s="609"/>
      <c r="R14" s="608"/>
      <c r="S14" s="609"/>
      <c r="U14" s="119"/>
      <c r="V14" s="209"/>
    </row>
    <row r="15" spans="1:22" ht="15" customHeight="1" x14ac:dyDescent="0.25">
      <c r="A15" s="255"/>
      <c r="B15" s="596" t="s">
        <v>123</v>
      </c>
      <c r="C15" s="597" t="s">
        <v>124</v>
      </c>
      <c r="D15" s="598" t="s">
        <v>122</v>
      </c>
      <c r="E15" s="599">
        <f>SUM(F15:J15)</f>
        <v>90</v>
      </c>
      <c r="F15" s="600"/>
      <c r="G15" s="601"/>
      <c r="H15" s="602"/>
      <c r="I15" s="600"/>
      <c r="J15" s="603">
        <v>90</v>
      </c>
      <c r="K15" s="604"/>
      <c r="L15" s="605">
        <v>90</v>
      </c>
      <c r="M15" s="606"/>
      <c r="N15" s="604">
        <v>34</v>
      </c>
      <c r="O15" s="610">
        <v>56</v>
      </c>
      <c r="P15" s="608"/>
      <c r="Q15" s="609"/>
      <c r="R15" s="608"/>
      <c r="S15" s="609"/>
      <c r="U15" s="187"/>
      <c r="V15" s="81"/>
    </row>
    <row r="16" spans="1:22" ht="15" customHeight="1" x14ac:dyDescent="0.25">
      <c r="A16" s="255"/>
      <c r="B16" s="596" t="s">
        <v>125</v>
      </c>
      <c r="C16" s="597" t="s">
        <v>126</v>
      </c>
      <c r="D16" s="598" t="s">
        <v>122</v>
      </c>
      <c r="E16" s="599">
        <f>SUM(F16:J16)</f>
        <v>123</v>
      </c>
      <c r="F16" s="600"/>
      <c r="G16" s="601"/>
      <c r="H16" s="602"/>
      <c r="I16" s="600">
        <v>6</v>
      </c>
      <c r="J16" s="603">
        <v>117</v>
      </c>
      <c r="K16" s="604">
        <v>117</v>
      </c>
      <c r="L16" s="605"/>
      <c r="M16" s="606"/>
      <c r="N16" s="604">
        <v>51</v>
      </c>
      <c r="O16" s="610">
        <v>66</v>
      </c>
      <c r="P16" s="608"/>
      <c r="Q16" s="609"/>
      <c r="R16" s="608"/>
      <c r="S16" s="609"/>
    </row>
    <row r="17" spans="1:24" ht="15" customHeight="1" x14ac:dyDescent="0.25">
      <c r="A17" s="255"/>
      <c r="B17" s="596" t="s">
        <v>127</v>
      </c>
      <c r="C17" s="597" t="s">
        <v>128</v>
      </c>
      <c r="D17" s="598" t="s">
        <v>119</v>
      </c>
      <c r="E17" s="599">
        <f>SUM(F17:J17)</f>
        <v>252</v>
      </c>
      <c r="F17" s="600">
        <v>6</v>
      </c>
      <c r="G17" s="601"/>
      <c r="H17" s="602"/>
      <c r="I17" s="600">
        <v>12</v>
      </c>
      <c r="J17" s="603">
        <v>234</v>
      </c>
      <c r="K17" s="604">
        <v>134</v>
      </c>
      <c r="L17" s="605">
        <v>100</v>
      </c>
      <c r="M17" s="606"/>
      <c r="N17" s="604">
        <v>102</v>
      </c>
      <c r="O17" s="607">
        <v>132</v>
      </c>
      <c r="P17" s="608"/>
      <c r="Q17" s="609"/>
      <c r="R17" s="608"/>
      <c r="S17" s="609"/>
    </row>
    <row r="18" spans="1:24" s="6" customFormat="1" ht="15" customHeight="1" x14ac:dyDescent="0.25">
      <c r="A18" s="611"/>
      <c r="B18" s="612" t="s">
        <v>129</v>
      </c>
      <c r="C18" s="612" t="s">
        <v>130</v>
      </c>
      <c r="D18" s="613" t="s">
        <v>131</v>
      </c>
      <c r="E18" s="614">
        <v>36</v>
      </c>
      <c r="F18" s="600"/>
      <c r="G18" s="601"/>
      <c r="H18" s="602"/>
      <c r="I18" s="600"/>
      <c r="J18" s="603">
        <v>36</v>
      </c>
      <c r="K18" s="604">
        <v>36</v>
      </c>
      <c r="L18" s="605"/>
      <c r="M18" s="606"/>
      <c r="N18" s="604"/>
      <c r="O18" s="610">
        <v>36</v>
      </c>
      <c r="P18" s="600"/>
      <c r="Q18" s="603"/>
      <c r="R18" s="600"/>
      <c r="S18" s="603"/>
    </row>
    <row r="19" spans="1:24" ht="15" customHeight="1" x14ac:dyDescent="0.25">
      <c r="A19" s="255"/>
      <c r="B19" s="596" t="s">
        <v>132</v>
      </c>
      <c r="C19" s="597" t="s">
        <v>133</v>
      </c>
      <c r="D19" s="598" t="s">
        <v>122</v>
      </c>
      <c r="E19" s="599">
        <v>117</v>
      </c>
      <c r="F19" s="600"/>
      <c r="G19" s="601"/>
      <c r="H19" s="602"/>
      <c r="I19" s="600"/>
      <c r="J19" s="603">
        <v>117</v>
      </c>
      <c r="K19" s="604">
        <v>3</v>
      </c>
      <c r="L19" s="605">
        <v>114</v>
      </c>
      <c r="M19" s="606"/>
      <c r="N19" s="604">
        <v>51</v>
      </c>
      <c r="O19" s="610">
        <v>66</v>
      </c>
      <c r="P19" s="608"/>
      <c r="Q19" s="609"/>
      <c r="R19" s="608"/>
      <c r="S19" s="609"/>
    </row>
    <row r="20" spans="1:24" ht="15" customHeight="1" x14ac:dyDescent="0.25">
      <c r="A20" s="255"/>
      <c r="B20" s="596" t="s">
        <v>134</v>
      </c>
      <c r="C20" s="597" t="s">
        <v>135</v>
      </c>
      <c r="D20" s="598" t="s">
        <v>122</v>
      </c>
      <c r="E20" s="599">
        <v>70</v>
      </c>
      <c r="F20" s="600"/>
      <c r="G20" s="601"/>
      <c r="H20" s="602"/>
      <c r="I20" s="600"/>
      <c r="J20" s="603">
        <v>70</v>
      </c>
      <c r="K20" s="604">
        <v>60</v>
      </c>
      <c r="L20" s="605">
        <v>10</v>
      </c>
      <c r="M20" s="606"/>
      <c r="N20" s="615">
        <v>34</v>
      </c>
      <c r="O20" s="610">
        <v>36</v>
      </c>
      <c r="P20" s="608"/>
      <c r="Q20" s="609"/>
      <c r="R20" s="608"/>
      <c r="S20" s="609"/>
    </row>
    <row r="21" spans="1:24" s="228" customFormat="1" ht="31.5" customHeight="1" x14ac:dyDescent="0.25">
      <c r="A21" s="584"/>
      <c r="B21" s="616"/>
      <c r="C21" s="617" t="s">
        <v>136</v>
      </c>
      <c r="D21" s="618" t="s">
        <v>137</v>
      </c>
      <c r="E21" s="619">
        <f>SUM(E22:E24)</f>
        <v>482</v>
      </c>
      <c r="F21" s="620">
        <f>SUM(F22:F23)</f>
        <v>6</v>
      </c>
      <c r="G21" s="621">
        <f t="shared" ref="G21:L21" si="3">SUM(G22:G24)</f>
        <v>0</v>
      </c>
      <c r="H21" s="622">
        <f t="shared" si="3"/>
        <v>0</v>
      </c>
      <c r="I21" s="620">
        <f t="shared" si="3"/>
        <v>18</v>
      </c>
      <c r="J21" s="623">
        <f t="shared" si="3"/>
        <v>458</v>
      </c>
      <c r="K21" s="624">
        <f t="shared" si="3"/>
        <v>362</v>
      </c>
      <c r="L21" s="625">
        <f t="shared" si="3"/>
        <v>96</v>
      </c>
      <c r="M21" s="626"/>
      <c r="N21" s="624">
        <f>SUM(N22:N24)</f>
        <v>204</v>
      </c>
      <c r="O21" s="621">
        <f>SUM(O22:O24)</f>
        <v>254</v>
      </c>
      <c r="P21" s="620">
        <f t="shared" ref="P21:S21" si="4">SUM(P22:P23)</f>
        <v>0</v>
      </c>
      <c r="Q21" s="623">
        <f t="shared" si="4"/>
        <v>0</v>
      </c>
      <c r="R21" s="620">
        <f t="shared" si="4"/>
        <v>0</v>
      </c>
      <c r="S21" s="623">
        <f t="shared" si="4"/>
        <v>0</v>
      </c>
    </row>
    <row r="22" spans="1:24" ht="15.75" x14ac:dyDescent="0.25">
      <c r="A22" s="255"/>
      <c r="B22" s="596" t="s">
        <v>138</v>
      </c>
      <c r="C22" s="597" t="s">
        <v>217</v>
      </c>
      <c r="D22" s="598" t="s">
        <v>119</v>
      </c>
      <c r="E22" s="599">
        <f>SUM(F22:J22)</f>
        <v>268</v>
      </c>
      <c r="F22" s="600">
        <v>6</v>
      </c>
      <c r="G22" s="601"/>
      <c r="H22" s="602"/>
      <c r="I22" s="600">
        <v>12</v>
      </c>
      <c r="J22" s="603">
        <v>250</v>
      </c>
      <c r="K22" s="627">
        <v>230</v>
      </c>
      <c r="L22" s="628">
        <v>20</v>
      </c>
      <c r="M22" s="606"/>
      <c r="N22" s="627">
        <v>136</v>
      </c>
      <c r="O22" s="629">
        <v>114</v>
      </c>
      <c r="P22" s="608"/>
      <c r="Q22" s="609"/>
      <c r="R22" s="608"/>
      <c r="S22" s="609"/>
      <c r="T22" s="208" t="s">
        <v>322</v>
      </c>
      <c r="U22" s="208" t="s">
        <v>364</v>
      </c>
      <c r="V22" s="208" t="s">
        <v>365</v>
      </c>
      <c r="W22" s="197">
        <v>250</v>
      </c>
    </row>
    <row r="23" spans="1:24" ht="15.75" x14ac:dyDescent="0.25">
      <c r="A23" s="255"/>
      <c r="B23" s="596" t="s">
        <v>139</v>
      </c>
      <c r="C23" s="630" t="s">
        <v>140</v>
      </c>
      <c r="D23" s="598" t="s">
        <v>122</v>
      </c>
      <c r="E23" s="599">
        <f>SUM(F23:J23)</f>
        <v>114</v>
      </c>
      <c r="F23" s="600"/>
      <c r="G23" s="601"/>
      <c r="H23" s="602"/>
      <c r="I23" s="600">
        <v>6</v>
      </c>
      <c r="J23" s="603">
        <v>108</v>
      </c>
      <c r="K23" s="604">
        <v>68</v>
      </c>
      <c r="L23" s="605">
        <v>40</v>
      </c>
      <c r="M23" s="606"/>
      <c r="N23" s="604">
        <v>34</v>
      </c>
      <c r="O23" s="610">
        <v>74</v>
      </c>
      <c r="P23" s="608"/>
      <c r="Q23" s="609"/>
      <c r="R23" s="608"/>
      <c r="S23" s="609"/>
      <c r="T23" s="208" t="s">
        <v>323</v>
      </c>
      <c r="U23" s="208" t="s">
        <v>324</v>
      </c>
      <c r="V23" s="208" t="s">
        <v>325</v>
      </c>
      <c r="W23" s="197">
        <v>108</v>
      </c>
    </row>
    <row r="24" spans="1:24" ht="15.75" x14ac:dyDescent="0.25">
      <c r="A24" s="255"/>
      <c r="B24" s="596" t="s">
        <v>141</v>
      </c>
      <c r="C24" s="597" t="s">
        <v>319</v>
      </c>
      <c r="D24" s="598" t="s">
        <v>122</v>
      </c>
      <c r="E24" s="599">
        <f>SUM(F24:J24)</f>
        <v>100</v>
      </c>
      <c r="F24" s="600"/>
      <c r="G24" s="601"/>
      <c r="H24" s="602"/>
      <c r="I24" s="600"/>
      <c r="J24" s="603">
        <v>100</v>
      </c>
      <c r="K24" s="604">
        <v>64</v>
      </c>
      <c r="L24" s="605">
        <v>36</v>
      </c>
      <c r="M24" s="606"/>
      <c r="N24" s="627">
        <v>34</v>
      </c>
      <c r="O24" s="631">
        <v>66</v>
      </c>
      <c r="P24" s="608"/>
      <c r="Q24" s="609"/>
      <c r="R24" s="608"/>
      <c r="S24" s="609"/>
      <c r="T24" s="220"/>
      <c r="U24" s="7"/>
      <c r="V24" s="214"/>
    </row>
    <row r="25" spans="1:24" s="81" customFormat="1" ht="15" customHeight="1" x14ac:dyDescent="0.25">
      <c r="A25" s="571"/>
      <c r="B25" s="616"/>
      <c r="C25" s="617" t="s">
        <v>142</v>
      </c>
      <c r="D25" s="618" t="s">
        <v>143</v>
      </c>
      <c r="E25" s="619">
        <f>SUM(E26:E27)</f>
        <v>123</v>
      </c>
      <c r="F25" s="620">
        <f>SUM(F26:F27,)</f>
        <v>0</v>
      </c>
      <c r="G25" s="621">
        <f>SUM(G26:G27)</f>
        <v>0</v>
      </c>
      <c r="H25" s="622">
        <f>SUM(H26:H27)</f>
        <v>0</v>
      </c>
      <c r="I25" s="620">
        <f ca="1">SUM(I25:I27)</f>
        <v>0</v>
      </c>
      <c r="J25" s="623">
        <f>SUM(J26)</f>
        <v>123</v>
      </c>
      <c r="K25" s="624">
        <f>SUM(K26)</f>
        <v>93</v>
      </c>
      <c r="L25" s="625">
        <f>SUM(L26)</f>
        <v>30</v>
      </c>
      <c r="M25" s="626"/>
      <c r="N25" s="624">
        <f t="shared" ref="N25:S25" si="5">SUM(N26:N27)</f>
        <v>51</v>
      </c>
      <c r="O25" s="621">
        <f>SUM(O26:O27)</f>
        <v>72</v>
      </c>
      <c r="P25" s="620">
        <f t="shared" si="5"/>
        <v>0</v>
      </c>
      <c r="Q25" s="623">
        <f t="shared" si="5"/>
        <v>0</v>
      </c>
      <c r="R25" s="620">
        <f t="shared" si="5"/>
        <v>0</v>
      </c>
      <c r="S25" s="623">
        <f t="shared" si="5"/>
        <v>0</v>
      </c>
      <c r="T25" s="118"/>
      <c r="U25" s="202"/>
    </row>
    <row r="26" spans="1:24" ht="15.75" x14ac:dyDescent="0.25">
      <c r="A26" s="255"/>
      <c r="B26" s="632" t="s">
        <v>144</v>
      </c>
      <c r="C26" s="597" t="s">
        <v>318</v>
      </c>
      <c r="D26" s="598" t="s">
        <v>131</v>
      </c>
      <c r="E26" s="599">
        <v>123</v>
      </c>
      <c r="F26" s="600"/>
      <c r="G26" s="601"/>
      <c r="H26" s="602"/>
      <c r="I26" s="600"/>
      <c r="J26" s="603">
        <v>123</v>
      </c>
      <c r="K26" s="604">
        <v>93</v>
      </c>
      <c r="L26" s="605">
        <v>30</v>
      </c>
      <c r="M26" s="606"/>
      <c r="N26" s="604">
        <v>51</v>
      </c>
      <c r="O26" s="610">
        <v>72</v>
      </c>
      <c r="P26" s="608"/>
      <c r="Q26" s="609"/>
      <c r="R26" s="608"/>
      <c r="S26" s="609"/>
      <c r="U26" s="203"/>
    </row>
    <row r="27" spans="1:24" ht="15.75" x14ac:dyDescent="0.25">
      <c r="A27" s="255"/>
      <c r="B27" s="632" t="s">
        <v>145</v>
      </c>
      <c r="C27" s="597" t="s">
        <v>146</v>
      </c>
      <c r="D27" s="596"/>
      <c r="E27" s="599"/>
      <c r="F27" s="600"/>
      <c r="G27" s="601"/>
      <c r="H27" s="602"/>
      <c r="I27" s="600"/>
      <c r="J27" s="603"/>
      <c r="K27" s="604"/>
      <c r="L27" s="605"/>
      <c r="M27" s="606"/>
      <c r="N27" s="604"/>
      <c r="O27" s="601"/>
      <c r="P27" s="608"/>
      <c r="Q27" s="609"/>
      <c r="R27" s="608"/>
      <c r="S27" s="609"/>
      <c r="U27" s="124"/>
      <c r="V27" s="124"/>
      <c r="W27" s="124"/>
      <c r="X27" s="124"/>
    </row>
    <row r="28" spans="1:24" ht="16.5" thickBot="1" x14ac:dyDescent="0.3">
      <c r="A28" s="255"/>
      <c r="B28" s="633"/>
      <c r="C28" s="634" t="s">
        <v>147</v>
      </c>
      <c r="D28" s="635"/>
      <c r="E28" s="636"/>
      <c r="F28" s="637">
        <v>18</v>
      </c>
      <c r="G28" s="638"/>
      <c r="H28" s="639"/>
      <c r="I28" s="637"/>
      <c r="J28" s="64"/>
      <c r="K28" s="640"/>
      <c r="L28" s="641"/>
      <c r="M28" s="642"/>
      <c r="N28" s="640"/>
      <c r="O28" s="638">
        <v>18</v>
      </c>
      <c r="P28" s="643"/>
      <c r="Q28" s="644"/>
      <c r="R28" s="643"/>
      <c r="S28" s="644"/>
      <c r="U28" s="7"/>
      <c r="V28" s="7"/>
      <c r="W28" s="7"/>
      <c r="X28" s="7"/>
    </row>
    <row r="29" spans="1:24" s="70" customFormat="1" ht="30.75" customHeight="1" thickBot="1" x14ac:dyDescent="0.3">
      <c r="A29" s="645"/>
      <c r="B29" s="646" t="s">
        <v>148</v>
      </c>
      <c r="C29" s="647" t="s">
        <v>149</v>
      </c>
      <c r="D29" s="574" t="s">
        <v>341</v>
      </c>
      <c r="E29" s="648">
        <f>SUM(E30:E35)</f>
        <v>526</v>
      </c>
      <c r="F29" s="576">
        <f>SUM(F30:F35)</f>
        <v>0</v>
      </c>
      <c r="G29" s="577">
        <f>SUM(G30:G35)</f>
        <v>0</v>
      </c>
      <c r="H29" s="578">
        <f>SUM(H30:H35)</f>
        <v>0</v>
      </c>
      <c r="I29" s="576">
        <v>88</v>
      </c>
      <c r="J29" s="580">
        <f t="shared" ref="J29:S29" si="6">SUM(J30:J35)</f>
        <v>438</v>
      </c>
      <c r="K29" s="581">
        <f t="shared" si="6"/>
        <v>148</v>
      </c>
      <c r="L29" s="582">
        <f t="shared" si="6"/>
        <v>290</v>
      </c>
      <c r="M29" s="583">
        <f t="shared" si="6"/>
        <v>0</v>
      </c>
      <c r="N29" s="576">
        <f t="shared" si="6"/>
        <v>0</v>
      </c>
      <c r="O29" s="580">
        <f t="shared" si="6"/>
        <v>0</v>
      </c>
      <c r="P29" s="576">
        <f t="shared" si="6"/>
        <v>150</v>
      </c>
      <c r="Q29" s="580">
        <f t="shared" si="6"/>
        <v>168</v>
      </c>
      <c r="R29" s="576">
        <f t="shared" si="6"/>
        <v>52</v>
      </c>
      <c r="S29" s="580">
        <f t="shared" si="6"/>
        <v>68</v>
      </c>
      <c r="T29" s="81"/>
      <c r="U29" s="81"/>
      <c r="V29" s="81"/>
      <c r="W29" s="81"/>
    </row>
    <row r="30" spans="1:24" ht="15" customHeight="1" x14ac:dyDescent="0.25">
      <c r="A30" s="255"/>
      <c r="B30" s="649" t="s">
        <v>150</v>
      </c>
      <c r="C30" s="650" t="s">
        <v>151</v>
      </c>
      <c r="D30" s="651" t="s">
        <v>131</v>
      </c>
      <c r="E30" s="652">
        <f>SUM(I30:J30)</f>
        <v>58</v>
      </c>
      <c r="F30" s="653"/>
      <c r="G30" s="654"/>
      <c r="H30" s="655"/>
      <c r="I30" s="653">
        <v>10</v>
      </c>
      <c r="J30" s="656">
        <v>48</v>
      </c>
      <c r="K30" s="657">
        <v>40</v>
      </c>
      <c r="L30" s="658">
        <v>8</v>
      </c>
      <c r="M30" s="659"/>
      <c r="N30" s="653"/>
      <c r="O30" s="656"/>
      <c r="P30" s="660"/>
      <c r="Q30" s="661">
        <v>48</v>
      </c>
      <c r="R30" s="662"/>
      <c r="S30" s="656"/>
      <c r="T30" s="81"/>
      <c r="U30" s="199"/>
      <c r="V30" s="280"/>
      <c r="W30" s="280"/>
      <c r="X30" s="70"/>
    </row>
    <row r="31" spans="1:24" ht="15" customHeight="1" x14ac:dyDescent="0.25">
      <c r="A31" s="255"/>
      <c r="B31" s="596" t="s">
        <v>152</v>
      </c>
      <c r="C31" s="663" t="s">
        <v>126</v>
      </c>
      <c r="D31" s="664" t="s">
        <v>131</v>
      </c>
      <c r="E31" s="665">
        <f>SUM(I31:J31)</f>
        <v>58</v>
      </c>
      <c r="F31" s="666"/>
      <c r="G31" s="667"/>
      <c r="H31" s="668"/>
      <c r="I31" s="666">
        <v>10</v>
      </c>
      <c r="J31" s="669">
        <v>48</v>
      </c>
      <c r="K31" s="615">
        <v>40</v>
      </c>
      <c r="L31" s="670">
        <v>8</v>
      </c>
      <c r="M31" s="671"/>
      <c r="N31" s="666"/>
      <c r="O31" s="669"/>
      <c r="P31" s="672">
        <v>48</v>
      </c>
      <c r="Q31" s="673"/>
      <c r="R31" s="666"/>
      <c r="S31" s="669"/>
      <c r="T31" s="81"/>
      <c r="U31" s="199"/>
      <c r="V31" s="280"/>
      <c r="W31" s="280"/>
      <c r="X31" s="70"/>
    </row>
    <row r="32" spans="1:24" ht="15" customHeight="1" x14ac:dyDescent="0.25">
      <c r="A32" s="255"/>
      <c r="B32" s="596" t="s">
        <v>153</v>
      </c>
      <c r="C32" s="674" t="s">
        <v>356</v>
      </c>
      <c r="D32" s="675" t="s">
        <v>303</v>
      </c>
      <c r="E32" s="665">
        <v>124</v>
      </c>
      <c r="F32" s="666"/>
      <c r="G32" s="667"/>
      <c r="H32" s="668"/>
      <c r="I32" s="666" t="s">
        <v>366</v>
      </c>
      <c r="J32" s="669">
        <v>118</v>
      </c>
      <c r="K32" s="615"/>
      <c r="L32" s="670">
        <v>118</v>
      </c>
      <c r="M32" s="671"/>
      <c r="N32" s="666"/>
      <c r="O32" s="669"/>
      <c r="P32" s="666">
        <v>34</v>
      </c>
      <c r="Q32" s="676">
        <v>40</v>
      </c>
      <c r="R32" s="666">
        <v>26</v>
      </c>
      <c r="S32" s="677">
        <v>18</v>
      </c>
      <c r="T32" s="81"/>
      <c r="U32" s="199"/>
      <c r="V32" s="280"/>
      <c r="W32" s="280"/>
      <c r="X32" s="70"/>
    </row>
    <row r="33" spans="1:24" ht="15" customHeight="1" x14ac:dyDescent="0.25">
      <c r="A33" s="255"/>
      <c r="B33" s="596" t="s">
        <v>154</v>
      </c>
      <c r="C33" s="674" t="s">
        <v>133</v>
      </c>
      <c r="D33" s="675" t="s">
        <v>340</v>
      </c>
      <c r="E33" s="678">
        <v>160</v>
      </c>
      <c r="F33" s="666"/>
      <c r="G33" s="667"/>
      <c r="H33" s="668"/>
      <c r="I33" s="666" t="s">
        <v>367</v>
      </c>
      <c r="J33" s="669">
        <v>118</v>
      </c>
      <c r="K33" s="615">
        <v>4</v>
      </c>
      <c r="L33" s="670">
        <v>114</v>
      </c>
      <c r="M33" s="671"/>
      <c r="N33" s="666"/>
      <c r="O33" s="669"/>
      <c r="P33" s="679">
        <v>34</v>
      </c>
      <c r="Q33" s="680">
        <v>40</v>
      </c>
      <c r="R33" s="679">
        <v>26</v>
      </c>
      <c r="S33" s="677">
        <v>18</v>
      </c>
      <c r="T33" s="81"/>
      <c r="U33" s="200"/>
      <c r="V33" s="280"/>
      <c r="W33" s="280"/>
      <c r="X33" s="70"/>
    </row>
    <row r="34" spans="1:24" ht="15" customHeight="1" x14ac:dyDescent="0.25">
      <c r="A34" s="255"/>
      <c r="B34" s="596" t="s">
        <v>155</v>
      </c>
      <c r="C34" s="674" t="s">
        <v>156</v>
      </c>
      <c r="D34" s="664" t="s">
        <v>131</v>
      </c>
      <c r="E34" s="665">
        <f>SUM(I34:J34)</f>
        <v>38</v>
      </c>
      <c r="F34" s="666"/>
      <c r="G34" s="667"/>
      <c r="H34" s="668"/>
      <c r="I34" s="666">
        <v>6</v>
      </c>
      <c r="J34" s="669">
        <v>32</v>
      </c>
      <c r="K34" s="615">
        <v>26</v>
      </c>
      <c r="L34" s="670">
        <v>6</v>
      </c>
      <c r="M34" s="671"/>
      <c r="N34" s="666"/>
      <c r="O34" s="669"/>
      <c r="P34" s="666"/>
      <c r="Q34" s="669"/>
      <c r="R34" s="681"/>
      <c r="S34" s="682">
        <v>32</v>
      </c>
      <c r="T34" s="81"/>
      <c r="U34" s="199"/>
      <c r="V34" s="280"/>
      <c r="W34" s="280"/>
      <c r="X34" s="70"/>
    </row>
    <row r="35" spans="1:24" s="213" customFormat="1" ht="15" customHeight="1" x14ac:dyDescent="0.25">
      <c r="A35" s="4"/>
      <c r="B35" s="596" t="s">
        <v>157</v>
      </c>
      <c r="C35" s="674" t="s">
        <v>377</v>
      </c>
      <c r="D35" s="598" t="s">
        <v>122</v>
      </c>
      <c r="E35" s="599">
        <v>88</v>
      </c>
      <c r="F35" s="600"/>
      <c r="G35" s="601"/>
      <c r="H35" s="602"/>
      <c r="I35" s="600">
        <v>7.7</v>
      </c>
      <c r="J35" s="603">
        <v>74</v>
      </c>
      <c r="K35" s="604">
        <v>38</v>
      </c>
      <c r="L35" s="605">
        <v>36</v>
      </c>
      <c r="M35" s="606"/>
      <c r="N35" s="600"/>
      <c r="O35" s="603"/>
      <c r="P35" s="681">
        <v>34</v>
      </c>
      <c r="Q35" s="682">
        <v>40</v>
      </c>
      <c r="R35" s="666"/>
      <c r="S35" s="603"/>
      <c r="T35" s="81"/>
      <c r="U35" s="228"/>
      <c r="V35" s="81"/>
      <c r="W35" s="228"/>
      <c r="X35" s="228"/>
    </row>
    <row r="36" spans="1:24" ht="16.5" thickBot="1" x14ac:dyDescent="0.3">
      <c r="A36" s="255"/>
      <c r="B36" s="683"/>
      <c r="C36" s="684" t="s">
        <v>147</v>
      </c>
      <c r="D36" s="685"/>
      <c r="E36" s="686"/>
      <c r="F36" s="687"/>
      <c r="G36" s="688"/>
      <c r="H36" s="689"/>
      <c r="I36" s="687"/>
      <c r="J36" s="690"/>
      <c r="K36" s="691"/>
      <c r="L36" s="692"/>
      <c r="M36" s="693"/>
      <c r="N36" s="687"/>
      <c r="O36" s="690"/>
      <c r="P36" s="637"/>
      <c r="Q36" s="64"/>
      <c r="R36" s="687"/>
      <c r="S36" s="690"/>
      <c r="T36" s="81"/>
      <c r="U36" s="70"/>
      <c r="V36" s="280"/>
      <c r="W36" s="70"/>
      <c r="X36" s="70"/>
    </row>
    <row r="37" spans="1:24" s="70" customFormat="1" ht="33" customHeight="1" thickBot="1" x14ac:dyDescent="0.3">
      <c r="A37" s="645"/>
      <c r="B37" s="572" t="s">
        <v>158</v>
      </c>
      <c r="C37" s="573" t="s">
        <v>159</v>
      </c>
      <c r="D37" s="574" t="s">
        <v>304</v>
      </c>
      <c r="E37" s="694">
        <f>SUM(E38:E39)</f>
        <v>123</v>
      </c>
      <c r="F37" s="576">
        <f>SUM(F39:F39)</f>
        <v>0</v>
      </c>
      <c r="G37" s="577">
        <f>SUM(G39:G39)</f>
        <v>0</v>
      </c>
      <c r="H37" s="578">
        <f>SUM(H39:H40)</f>
        <v>0</v>
      </c>
      <c r="I37" s="576">
        <f>SUM(I38:I39)</f>
        <v>21</v>
      </c>
      <c r="J37" s="580">
        <f>SUM(J38:J39)</f>
        <v>102</v>
      </c>
      <c r="K37" s="581">
        <f>SUM(K38:K39)</f>
        <v>54</v>
      </c>
      <c r="L37" s="582">
        <f>SUM(L38:L39)</f>
        <v>48</v>
      </c>
      <c r="M37" s="583">
        <f>SUM(M39:M39)</f>
        <v>0</v>
      </c>
      <c r="N37" s="576">
        <f>SUM(N39:N39)</f>
        <v>0</v>
      </c>
      <c r="O37" s="580">
        <f>SUM(O39:O39)</f>
        <v>0</v>
      </c>
      <c r="P37" s="576">
        <f>SUM(P38:P39)</f>
        <v>102</v>
      </c>
      <c r="Q37" s="580">
        <f>SUM(Q39:Q39)</f>
        <v>0</v>
      </c>
      <c r="R37" s="576">
        <f>SUM(R39:R39)</f>
        <v>0</v>
      </c>
      <c r="S37" s="580">
        <f>SUM(S39:S39)</f>
        <v>0</v>
      </c>
      <c r="T37" s="81"/>
      <c r="U37" s="81"/>
      <c r="V37" s="81"/>
    </row>
    <row r="38" spans="1:24" ht="14.25" customHeight="1" x14ac:dyDescent="0.25">
      <c r="A38" s="255"/>
      <c r="B38" s="649" t="s">
        <v>160</v>
      </c>
      <c r="C38" s="695" t="s">
        <v>128</v>
      </c>
      <c r="D38" s="696" t="s">
        <v>131</v>
      </c>
      <c r="E38" s="697">
        <f>SUM(F38:J38)</f>
        <v>82</v>
      </c>
      <c r="F38" s="698"/>
      <c r="G38" s="699"/>
      <c r="H38" s="700"/>
      <c r="I38" s="698">
        <v>14</v>
      </c>
      <c r="J38" s="701">
        <v>68</v>
      </c>
      <c r="K38" s="702">
        <v>34</v>
      </c>
      <c r="L38" s="703">
        <v>34</v>
      </c>
      <c r="M38" s="704"/>
      <c r="N38" s="698"/>
      <c r="O38" s="701"/>
      <c r="P38" s="705">
        <v>68</v>
      </c>
      <c r="Q38" s="701"/>
      <c r="R38" s="698"/>
      <c r="S38" s="701"/>
      <c r="T38" s="81"/>
      <c r="U38" s="280"/>
      <c r="V38" s="280"/>
      <c r="W38" s="70"/>
      <c r="X38" s="70"/>
    </row>
    <row r="39" spans="1:24" ht="13.5" customHeight="1" x14ac:dyDescent="0.25">
      <c r="A39" s="255"/>
      <c r="B39" s="649" t="s">
        <v>269</v>
      </c>
      <c r="C39" s="706" t="s">
        <v>358</v>
      </c>
      <c r="D39" s="707" t="s">
        <v>131</v>
      </c>
      <c r="E39" s="708">
        <f>SUM(F39:J39)</f>
        <v>41</v>
      </c>
      <c r="F39" s="709"/>
      <c r="G39" s="710"/>
      <c r="H39" s="711"/>
      <c r="I39" s="712">
        <v>7</v>
      </c>
      <c r="J39" s="713">
        <v>34</v>
      </c>
      <c r="K39" s="714">
        <v>20</v>
      </c>
      <c r="L39" s="715">
        <v>14</v>
      </c>
      <c r="M39" s="716"/>
      <c r="N39" s="712"/>
      <c r="O39" s="713"/>
      <c r="P39" s="717">
        <v>34</v>
      </c>
      <c r="Q39" s="713"/>
      <c r="R39" s="653"/>
      <c r="S39" s="713"/>
      <c r="T39" s="81"/>
      <c r="U39" s="280"/>
      <c r="V39" s="280"/>
      <c r="W39" s="70"/>
      <c r="X39" s="70"/>
    </row>
    <row r="40" spans="1:24" ht="16.5" thickBot="1" x14ac:dyDescent="0.3">
      <c r="A40" s="255"/>
      <c r="B40" s="718"/>
      <c r="C40" s="684" t="s">
        <v>147</v>
      </c>
      <c r="D40" s="683"/>
      <c r="E40" s="686"/>
      <c r="F40" s="719"/>
      <c r="G40" s="720"/>
      <c r="H40" s="721"/>
      <c r="I40" s="687"/>
      <c r="J40" s="690"/>
      <c r="K40" s="691"/>
      <c r="L40" s="692"/>
      <c r="M40" s="693"/>
      <c r="N40" s="687"/>
      <c r="O40" s="690"/>
      <c r="P40" s="687"/>
      <c r="Q40" s="722"/>
      <c r="R40" s="687"/>
      <c r="S40" s="690"/>
      <c r="T40" s="81"/>
      <c r="U40" s="70"/>
      <c r="V40" s="280"/>
      <c r="W40" s="70"/>
      <c r="X40" s="70"/>
    </row>
    <row r="41" spans="1:24" s="292" customFormat="1" ht="35.25" customHeight="1" thickBot="1" x14ac:dyDescent="0.3">
      <c r="A41" s="723"/>
      <c r="B41" s="572" t="s">
        <v>161</v>
      </c>
      <c r="C41" s="573" t="s">
        <v>162</v>
      </c>
      <c r="D41" s="574" t="s">
        <v>346</v>
      </c>
      <c r="E41" s="694">
        <f>SUM(E42:E53)</f>
        <v>758</v>
      </c>
      <c r="F41" s="576">
        <f>SUM(F42:F52)</f>
        <v>18</v>
      </c>
      <c r="G41" s="577">
        <f>SUM(G42:G52)</f>
        <v>0</v>
      </c>
      <c r="H41" s="578">
        <f>SUM(H42:H52)</f>
        <v>0</v>
      </c>
      <c r="I41" s="724">
        <v>122</v>
      </c>
      <c r="J41" s="580">
        <f>SUM(J42:J53)</f>
        <v>618</v>
      </c>
      <c r="K41" s="581">
        <f>SUM(K42:K53)</f>
        <v>378</v>
      </c>
      <c r="L41" s="582">
        <f>SUM(L42:L53)</f>
        <v>220</v>
      </c>
      <c r="M41" s="583">
        <f t="shared" ref="M41:S41" si="7">SUM(M42:M52)</f>
        <v>20</v>
      </c>
      <c r="N41" s="576">
        <f t="shared" si="7"/>
        <v>0</v>
      </c>
      <c r="O41" s="580">
        <f t="shared" si="7"/>
        <v>0</v>
      </c>
      <c r="P41" s="576">
        <f>SUM(P42:P53)</f>
        <v>207</v>
      </c>
      <c r="Q41" s="580">
        <f t="shared" si="7"/>
        <v>271</v>
      </c>
      <c r="R41" s="576">
        <f t="shared" si="7"/>
        <v>56</v>
      </c>
      <c r="S41" s="580">
        <f t="shared" si="7"/>
        <v>84</v>
      </c>
      <c r="T41" s="81"/>
      <c r="V41" s="81"/>
    </row>
    <row r="42" spans="1:24" ht="18" customHeight="1" x14ac:dyDescent="0.25">
      <c r="A42" s="255"/>
      <c r="B42" s="725" t="s">
        <v>163</v>
      </c>
      <c r="C42" s="706" t="s">
        <v>270</v>
      </c>
      <c r="D42" s="726" t="s">
        <v>119</v>
      </c>
      <c r="E42" s="652">
        <v>118</v>
      </c>
      <c r="F42" s="727">
        <v>6</v>
      </c>
      <c r="G42" s="728"/>
      <c r="H42" s="729"/>
      <c r="I42" s="730">
        <v>10.1</v>
      </c>
      <c r="J42" s="656">
        <v>92</v>
      </c>
      <c r="K42" s="657">
        <v>52</v>
      </c>
      <c r="L42" s="731">
        <v>20</v>
      </c>
      <c r="M42" s="659">
        <v>20</v>
      </c>
      <c r="N42" s="732"/>
      <c r="O42" s="733"/>
      <c r="P42" s="734">
        <v>51</v>
      </c>
      <c r="Q42" s="735">
        <v>41</v>
      </c>
      <c r="R42" s="732"/>
      <c r="S42" s="733"/>
      <c r="T42" s="81"/>
      <c r="U42" s="173"/>
      <c r="V42" s="173"/>
      <c r="W42" s="173"/>
      <c r="X42" s="173"/>
    </row>
    <row r="43" spans="1:24" ht="18" customHeight="1" x14ac:dyDescent="0.25">
      <c r="A43" s="255"/>
      <c r="B43" s="736" t="s">
        <v>164</v>
      </c>
      <c r="C43" s="737" t="s">
        <v>274</v>
      </c>
      <c r="D43" s="675" t="s">
        <v>248</v>
      </c>
      <c r="E43" s="665">
        <f>SUM(F43:J43)</f>
        <v>73</v>
      </c>
      <c r="F43" s="681">
        <v>6</v>
      </c>
      <c r="G43" s="738"/>
      <c r="H43" s="739"/>
      <c r="I43" s="666">
        <v>11</v>
      </c>
      <c r="J43" s="669">
        <v>56</v>
      </c>
      <c r="K43" s="615">
        <v>32</v>
      </c>
      <c r="L43" s="740">
        <v>24</v>
      </c>
      <c r="M43" s="671"/>
      <c r="N43" s="741"/>
      <c r="O43" s="742"/>
      <c r="P43" s="741"/>
      <c r="Q43" s="743"/>
      <c r="R43" s="744">
        <v>56</v>
      </c>
      <c r="S43" s="742"/>
      <c r="T43" s="81"/>
      <c r="U43" s="173"/>
      <c r="V43" s="173"/>
      <c r="W43" s="173"/>
      <c r="X43" s="173"/>
    </row>
    <row r="44" spans="1:24" ht="18" customHeight="1" x14ac:dyDescent="0.25">
      <c r="A44" s="255"/>
      <c r="B44" s="736" t="s">
        <v>165</v>
      </c>
      <c r="C44" s="737" t="s">
        <v>275</v>
      </c>
      <c r="D44" s="675" t="s">
        <v>170</v>
      </c>
      <c r="E44" s="665">
        <f>SUM(I44:J44)</f>
        <v>62</v>
      </c>
      <c r="F44" s="681"/>
      <c r="G44" s="738"/>
      <c r="H44" s="739"/>
      <c r="I44" s="666">
        <v>11</v>
      </c>
      <c r="J44" s="669">
        <v>51</v>
      </c>
      <c r="K44" s="615">
        <v>39</v>
      </c>
      <c r="L44" s="740">
        <v>12</v>
      </c>
      <c r="M44" s="671"/>
      <c r="N44" s="741"/>
      <c r="O44" s="742"/>
      <c r="P44" s="745">
        <v>51</v>
      </c>
      <c r="Q44" s="746"/>
      <c r="R44" s="747"/>
      <c r="S44" s="742"/>
      <c r="T44" s="81"/>
      <c r="U44" s="173"/>
      <c r="V44" s="173"/>
      <c r="W44" s="173"/>
      <c r="X44" s="173"/>
    </row>
    <row r="45" spans="1:24" ht="18" customHeight="1" x14ac:dyDescent="0.25">
      <c r="A45" s="255"/>
      <c r="B45" s="736" t="s">
        <v>166</v>
      </c>
      <c r="C45" s="737" t="s">
        <v>276</v>
      </c>
      <c r="D45" s="675" t="s">
        <v>248</v>
      </c>
      <c r="E45" s="665">
        <f>SUM(F45:J45)</f>
        <v>90</v>
      </c>
      <c r="F45" s="681">
        <v>6</v>
      </c>
      <c r="G45" s="738"/>
      <c r="H45" s="739"/>
      <c r="I45" s="666">
        <v>16</v>
      </c>
      <c r="J45" s="669">
        <v>68</v>
      </c>
      <c r="K45" s="615">
        <v>48</v>
      </c>
      <c r="L45" s="740">
        <v>20</v>
      </c>
      <c r="M45" s="671"/>
      <c r="N45" s="741"/>
      <c r="O45" s="742"/>
      <c r="P45" s="748"/>
      <c r="Q45" s="749">
        <v>68</v>
      </c>
      <c r="R45" s="741"/>
      <c r="S45" s="742"/>
      <c r="T45" s="81"/>
      <c r="U45" s="173"/>
      <c r="V45" s="173"/>
      <c r="W45" s="173"/>
      <c r="X45" s="173"/>
    </row>
    <row r="46" spans="1:24" ht="18" customHeight="1" x14ac:dyDescent="0.25">
      <c r="A46" s="255"/>
      <c r="B46" s="736" t="s">
        <v>167</v>
      </c>
      <c r="C46" s="737" t="s">
        <v>277</v>
      </c>
      <c r="D46" s="675" t="s">
        <v>131</v>
      </c>
      <c r="E46" s="665">
        <f>SUM(I46:J46)</f>
        <v>55</v>
      </c>
      <c r="F46" s="681"/>
      <c r="G46" s="738"/>
      <c r="H46" s="739"/>
      <c r="I46" s="666">
        <v>9</v>
      </c>
      <c r="J46" s="669">
        <v>46</v>
      </c>
      <c r="K46" s="615">
        <v>24</v>
      </c>
      <c r="L46" s="740">
        <v>22</v>
      </c>
      <c r="M46" s="671"/>
      <c r="N46" s="741"/>
      <c r="O46" s="742"/>
      <c r="P46" s="741"/>
      <c r="Q46" s="742"/>
      <c r="R46" s="747"/>
      <c r="S46" s="750">
        <v>46</v>
      </c>
      <c r="T46" s="81"/>
      <c r="U46" s="173"/>
      <c r="V46" s="173"/>
      <c r="W46" s="173"/>
      <c r="X46" s="173"/>
    </row>
    <row r="47" spans="1:24" ht="18" customHeight="1" x14ac:dyDescent="0.25">
      <c r="A47" s="255"/>
      <c r="B47" s="736" t="s">
        <v>168</v>
      </c>
      <c r="C47" s="737" t="s">
        <v>273</v>
      </c>
      <c r="D47" s="675" t="s">
        <v>185</v>
      </c>
      <c r="E47" s="751">
        <f>SUM(I47:J47)</f>
        <v>48</v>
      </c>
      <c r="F47" s="681"/>
      <c r="G47" s="738"/>
      <c r="H47" s="739"/>
      <c r="I47" s="752">
        <v>10</v>
      </c>
      <c r="J47" s="669">
        <v>38</v>
      </c>
      <c r="K47" s="615">
        <v>28</v>
      </c>
      <c r="L47" s="740">
        <v>10</v>
      </c>
      <c r="M47" s="671"/>
      <c r="N47" s="741"/>
      <c r="O47" s="742"/>
      <c r="P47" s="741"/>
      <c r="Q47" s="750">
        <v>38</v>
      </c>
      <c r="R47" s="753"/>
      <c r="S47" s="742"/>
      <c r="T47" s="81"/>
      <c r="U47" s="173"/>
      <c r="V47" s="173"/>
      <c r="W47" s="173"/>
      <c r="X47" s="173"/>
    </row>
    <row r="48" spans="1:24" ht="18" customHeight="1" x14ac:dyDescent="0.25">
      <c r="A48" s="255"/>
      <c r="B48" s="736" t="s">
        <v>169</v>
      </c>
      <c r="C48" s="754" t="s">
        <v>315</v>
      </c>
      <c r="D48" s="755" t="s">
        <v>131</v>
      </c>
      <c r="E48" s="756">
        <f>SUM(I48:J48)</f>
        <v>46</v>
      </c>
      <c r="F48" s="757"/>
      <c r="G48" s="758"/>
      <c r="H48" s="759"/>
      <c r="I48" s="760">
        <v>8</v>
      </c>
      <c r="J48" s="761">
        <v>38</v>
      </c>
      <c r="K48" s="762">
        <v>26</v>
      </c>
      <c r="L48" s="763">
        <v>12</v>
      </c>
      <c r="M48" s="764"/>
      <c r="N48" s="765"/>
      <c r="O48" s="766"/>
      <c r="P48" s="767"/>
      <c r="Q48" s="768"/>
      <c r="R48" s="769"/>
      <c r="S48" s="770">
        <v>38</v>
      </c>
      <c r="T48" s="81"/>
      <c r="U48" s="173"/>
      <c r="V48" s="173"/>
      <c r="W48" s="173"/>
      <c r="X48" s="173"/>
    </row>
    <row r="49" spans="1:24" ht="29.25" customHeight="1" x14ac:dyDescent="0.25">
      <c r="A49" s="255"/>
      <c r="B49" s="736" t="s">
        <v>171</v>
      </c>
      <c r="C49" s="771" t="s">
        <v>378</v>
      </c>
      <c r="D49" s="755" t="s">
        <v>185</v>
      </c>
      <c r="E49" s="756">
        <f>SUM(I49:J49)</f>
        <v>44</v>
      </c>
      <c r="F49" s="757"/>
      <c r="G49" s="758"/>
      <c r="H49" s="759"/>
      <c r="I49" s="760">
        <v>8</v>
      </c>
      <c r="J49" s="761">
        <v>36</v>
      </c>
      <c r="K49" s="762">
        <v>8</v>
      </c>
      <c r="L49" s="763">
        <v>28</v>
      </c>
      <c r="M49" s="764"/>
      <c r="N49" s="765"/>
      <c r="O49" s="766"/>
      <c r="P49" s="767"/>
      <c r="Q49" s="770">
        <v>36</v>
      </c>
      <c r="R49" s="769"/>
      <c r="S49" s="768"/>
      <c r="T49" s="81"/>
      <c r="U49" s="173"/>
      <c r="V49" s="173"/>
      <c r="W49" s="173"/>
      <c r="X49" s="173"/>
    </row>
    <row r="50" spans="1:24" ht="18" customHeight="1" x14ac:dyDescent="0.25">
      <c r="A50" s="255"/>
      <c r="B50" s="736" t="s">
        <v>258</v>
      </c>
      <c r="C50" s="737" t="s">
        <v>279</v>
      </c>
      <c r="D50" s="675" t="s">
        <v>122</v>
      </c>
      <c r="E50" s="665">
        <f>SUM(I50:J50)</f>
        <v>68</v>
      </c>
      <c r="F50" s="681"/>
      <c r="G50" s="738"/>
      <c r="H50" s="772"/>
      <c r="I50" s="666"/>
      <c r="J50" s="669">
        <v>68</v>
      </c>
      <c r="K50" s="615">
        <v>32</v>
      </c>
      <c r="L50" s="740">
        <v>36</v>
      </c>
      <c r="M50" s="671"/>
      <c r="N50" s="741"/>
      <c r="O50" s="742"/>
      <c r="P50" s="747">
        <v>20</v>
      </c>
      <c r="Q50" s="750">
        <v>48</v>
      </c>
      <c r="R50" s="773"/>
      <c r="S50" s="742"/>
      <c r="T50" s="81"/>
      <c r="U50" s="173"/>
      <c r="V50" s="173"/>
      <c r="W50" s="173"/>
      <c r="X50" s="173"/>
    </row>
    <row r="51" spans="1:24" s="7" customFormat="1" ht="18" customHeight="1" x14ac:dyDescent="0.25">
      <c r="A51" s="196"/>
      <c r="B51" s="736" t="s">
        <v>278</v>
      </c>
      <c r="C51" s="737" t="s">
        <v>271</v>
      </c>
      <c r="D51" s="675" t="s">
        <v>185</v>
      </c>
      <c r="E51" s="665">
        <f t="shared" ref="E51:E52" si="8">SUM(I51:J51)</f>
        <v>50</v>
      </c>
      <c r="F51" s="666"/>
      <c r="G51" s="667"/>
      <c r="H51" s="668"/>
      <c r="I51" s="666">
        <v>10</v>
      </c>
      <c r="J51" s="669">
        <v>40</v>
      </c>
      <c r="K51" s="615">
        <v>22</v>
      </c>
      <c r="L51" s="740">
        <v>18</v>
      </c>
      <c r="M51" s="671"/>
      <c r="N51" s="741"/>
      <c r="O51" s="742"/>
      <c r="P51" s="747"/>
      <c r="Q51" s="750">
        <v>40</v>
      </c>
      <c r="R51" s="741"/>
      <c r="S51" s="742"/>
      <c r="T51" s="70"/>
      <c r="U51" s="173"/>
      <c r="V51" s="173"/>
      <c r="W51" s="173"/>
      <c r="X51" s="173"/>
    </row>
    <row r="52" spans="1:24" ht="18" customHeight="1" x14ac:dyDescent="0.25">
      <c r="A52" s="255"/>
      <c r="B52" s="774" t="s">
        <v>314</v>
      </c>
      <c r="C52" s="737" t="s">
        <v>359</v>
      </c>
      <c r="D52" s="775" t="s">
        <v>170</v>
      </c>
      <c r="E52" s="665">
        <f t="shared" si="8"/>
        <v>62</v>
      </c>
      <c r="F52" s="666"/>
      <c r="G52" s="667"/>
      <c r="H52" s="668"/>
      <c r="I52" s="666">
        <v>11</v>
      </c>
      <c r="J52" s="669">
        <v>51</v>
      </c>
      <c r="K52" s="615">
        <v>51</v>
      </c>
      <c r="L52" s="740"/>
      <c r="M52" s="671"/>
      <c r="N52" s="741"/>
      <c r="O52" s="742"/>
      <c r="P52" s="745">
        <v>51</v>
      </c>
      <c r="Q52" s="743"/>
      <c r="R52" s="747"/>
      <c r="S52" s="742"/>
      <c r="T52" s="271"/>
      <c r="U52" s="173"/>
      <c r="V52" s="174"/>
      <c r="W52" s="173"/>
      <c r="X52" s="173"/>
    </row>
    <row r="53" spans="1:24" ht="18" customHeight="1" x14ac:dyDescent="0.25">
      <c r="A53" s="255"/>
      <c r="B53" s="774" t="s">
        <v>320</v>
      </c>
      <c r="C53" s="754" t="s">
        <v>272</v>
      </c>
      <c r="D53" s="776"/>
      <c r="E53" s="756">
        <f>SUM(I53:J53)</f>
        <v>42</v>
      </c>
      <c r="F53" s="760"/>
      <c r="G53" s="777"/>
      <c r="H53" s="778"/>
      <c r="I53" s="760">
        <v>8</v>
      </c>
      <c r="J53" s="761">
        <v>34</v>
      </c>
      <c r="K53" s="762">
        <v>16</v>
      </c>
      <c r="L53" s="763">
        <v>18</v>
      </c>
      <c r="M53" s="764"/>
      <c r="N53" s="765"/>
      <c r="O53" s="766"/>
      <c r="P53" s="779">
        <v>34</v>
      </c>
      <c r="Q53" s="780"/>
      <c r="R53" s="767"/>
      <c r="S53" s="766"/>
      <c r="T53" s="273"/>
      <c r="U53" s="173"/>
      <c r="V53" s="174"/>
      <c r="W53" s="173"/>
      <c r="X53" s="173"/>
    </row>
    <row r="54" spans="1:24" ht="15" customHeight="1" thickBot="1" x14ac:dyDescent="0.3">
      <c r="A54" s="255"/>
      <c r="B54" s="781"/>
      <c r="C54" s="684" t="s">
        <v>147</v>
      </c>
      <c r="D54" s="782"/>
      <c r="E54" s="783"/>
      <c r="F54" s="784">
        <f>SUM(F42:F52)</f>
        <v>18</v>
      </c>
      <c r="G54" s="785"/>
      <c r="H54" s="786"/>
      <c r="I54" s="787"/>
      <c r="J54" s="788"/>
      <c r="K54" s="789"/>
      <c r="L54" s="790"/>
      <c r="M54" s="791"/>
      <c r="N54" s="792"/>
      <c r="O54" s="793"/>
      <c r="P54" s="687"/>
      <c r="Q54" s="690">
        <v>12</v>
      </c>
      <c r="R54" s="687">
        <v>6</v>
      </c>
      <c r="S54" s="722"/>
      <c r="T54" s="70"/>
      <c r="U54" s="70"/>
      <c r="V54" s="280"/>
      <c r="W54" s="70"/>
      <c r="X54" s="70"/>
    </row>
    <row r="55" spans="1:24" s="70" customFormat="1" ht="30.75" customHeight="1" thickBot="1" x14ac:dyDescent="0.3">
      <c r="A55" s="645"/>
      <c r="B55" s="794" t="s">
        <v>172</v>
      </c>
      <c r="C55" s="647" t="s">
        <v>173</v>
      </c>
      <c r="D55" s="795" t="s">
        <v>308</v>
      </c>
      <c r="E55" s="578">
        <f>SUM(E56,E85,)</f>
        <v>1329</v>
      </c>
      <c r="F55" s="581">
        <f>SUM(F56)</f>
        <v>0</v>
      </c>
      <c r="G55" s="577">
        <f t="shared" ref="G55:M55" si="9">SUM(G56,)</f>
        <v>36</v>
      </c>
      <c r="H55" s="578">
        <f>SUM(H56,H85,)</f>
        <v>504</v>
      </c>
      <c r="I55" s="576">
        <f t="shared" si="9"/>
        <v>132</v>
      </c>
      <c r="J55" s="580">
        <f t="shared" si="9"/>
        <v>657</v>
      </c>
      <c r="K55" s="581">
        <f t="shared" si="9"/>
        <v>343</v>
      </c>
      <c r="L55" s="582">
        <f t="shared" si="9"/>
        <v>294</v>
      </c>
      <c r="M55" s="583">
        <f t="shared" si="9"/>
        <v>20</v>
      </c>
      <c r="N55" s="581">
        <f t="shared" ref="N55:R55" si="10">SUM(N56)</f>
        <v>0</v>
      </c>
      <c r="O55" s="577">
        <f t="shared" si="10"/>
        <v>0</v>
      </c>
      <c r="P55" s="576">
        <f t="shared" si="10"/>
        <v>51</v>
      </c>
      <c r="Q55" s="580">
        <f t="shared" si="10"/>
        <v>176</v>
      </c>
      <c r="R55" s="576">
        <f t="shared" si="10"/>
        <v>297</v>
      </c>
      <c r="S55" s="580">
        <v>133</v>
      </c>
      <c r="T55" s="81"/>
      <c r="V55" s="292"/>
    </row>
    <row r="56" spans="1:24" s="70" customFormat="1" ht="30.75" customHeight="1" thickBot="1" x14ac:dyDescent="0.3">
      <c r="A56" s="645"/>
      <c r="B56" s="796" t="s">
        <v>174</v>
      </c>
      <c r="C56" s="797" t="s">
        <v>175</v>
      </c>
      <c r="D56" s="798" t="s">
        <v>307</v>
      </c>
      <c r="E56" s="799">
        <f t="shared" ref="E56:S56" si="11">SUM(E57,E62,E68,E73,E79,)</f>
        <v>1185</v>
      </c>
      <c r="F56" s="800">
        <f t="shared" si="11"/>
        <v>0</v>
      </c>
      <c r="G56" s="801">
        <f t="shared" si="11"/>
        <v>36</v>
      </c>
      <c r="H56" s="799">
        <f t="shared" si="11"/>
        <v>360</v>
      </c>
      <c r="I56" s="802">
        <v>132</v>
      </c>
      <c r="J56" s="803">
        <f t="shared" si="11"/>
        <v>657</v>
      </c>
      <c r="K56" s="800">
        <f t="shared" si="11"/>
        <v>343</v>
      </c>
      <c r="L56" s="804">
        <f t="shared" si="11"/>
        <v>294</v>
      </c>
      <c r="M56" s="805">
        <f t="shared" si="11"/>
        <v>20</v>
      </c>
      <c r="N56" s="800">
        <f t="shared" si="11"/>
        <v>0</v>
      </c>
      <c r="O56" s="801">
        <f t="shared" si="11"/>
        <v>0</v>
      </c>
      <c r="P56" s="802">
        <f t="shared" si="11"/>
        <v>51</v>
      </c>
      <c r="Q56" s="803">
        <f t="shared" si="11"/>
        <v>176</v>
      </c>
      <c r="R56" s="802">
        <f t="shared" si="11"/>
        <v>297</v>
      </c>
      <c r="S56" s="803">
        <f t="shared" si="11"/>
        <v>133</v>
      </c>
      <c r="V56" s="292"/>
    </row>
    <row r="57" spans="1:24" ht="49.5" customHeight="1" thickBot="1" x14ac:dyDescent="0.3">
      <c r="A57" s="255"/>
      <c r="B57" s="806" t="s">
        <v>176</v>
      </c>
      <c r="C57" s="807" t="s">
        <v>291</v>
      </c>
      <c r="D57" s="795" t="s">
        <v>305</v>
      </c>
      <c r="E57" s="578">
        <f>SUM(E58:E61)</f>
        <v>238</v>
      </c>
      <c r="F57" s="581">
        <f>SUM(F58:F60)</f>
        <v>0</v>
      </c>
      <c r="G57" s="577">
        <f>SUM(G58)</f>
        <v>6</v>
      </c>
      <c r="H57" s="578">
        <f t="shared" ref="H57:S57" si="12">SUM(H58:H60)</f>
        <v>72</v>
      </c>
      <c r="I57" s="576">
        <v>27</v>
      </c>
      <c r="J57" s="580">
        <f t="shared" si="12"/>
        <v>133</v>
      </c>
      <c r="K57" s="581">
        <f t="shared" si="12"/>
        <v>77</v>
      </c>
      <c r="L57" s="582">
        <f t="shared" si="12"/>
        <v>56</v>
      </c>
      <c r="M57" s="583">
        <f t="shared" si="12"/>
        <v>0</v>
      </c>
      <c r="N57" s="581">
        <f t="shared" si="12"/>
        <v>0</v>
      </c>
      <c r="O57" s="577">
        <f t="shared" si="12"/>
        <v>0</v>
      </c>
      <c r="P57" s="576">
        <f t="shared" si="12"/>
        <v>51</v>
      </c>
      <c r="Q57" s="580">
        <f>SUM(Q58)</f>
        <v>82</v>
      </c>
      <c r="R57" s="808">
        <f>SUM(R58)</f>
        <v>0</v>
      </c>
      <c r="S57" s="580">
        <f t="shared" si="12"/>
        <v>0</v>
      </c>
      <c r="T57" s="70"/>
      <c r="U57" s="70"/>
      <c r="V57" s="81"/>
      <c r="W57" s="81"/>
      <c r="X57" s="70"/>
    </row>
    <row r="58" spans="1:24" ht="32.25" customHeight="1" x14ac:dyDescent="0.25">
      <c r="A58" s="255"/>
      <c r="B58" s="809" t="s">
        <v>177</v>
      </c>
      <c r="C58" s="706" t="s">
        <v>292</v>
      </c>
      <c r="D58" s="810" t="s">
        <v>343</v>
      </c>
      <c r="E58" s="811">
        <v>160</v>
      </c>
      <c r="F58" s="657"/>
      <c r="G58" s="812">
        <v>6</v>
      </c>
      <c r="H58" s="655"/>
      <c r="I58" s="653">
        <v>10.17</v>
      </c>
      <c r="J58" s="656">
        <v>133</v>
      </c>
      <c r="K58" s="657">
        <v>77</v>
      </c>
      <c r="L58" s="658">
        <v>56</v>
      </c>
      <c r="M58" s="659"/>
      <c r="N58" s="813"/>
      <c r="O58" s="814"/>
      <c r="P58" s="732">
        <v>51</v>
      </c>
      <c r="Q58" s="815">
        <v>82</v>
      </c>
      <c r="R58" s="732"/>
      <c r="S58" s="816"/>
      <c r="T58" s="70"/>
      <c r="U58" s="173"/>
      <c r="V58" s="173"/>
      <c r="W58" s="173"/>
      <c r="X58" s="70"/>
    </row>
    <row r="59" spans="1:24" ht="18.75" customHeight="1" x14ac:dyDescent="0.25">
      <c r="A59" s="255"/>
      <c r="B59" s="817" t="s">
        <v>178</v>
      </c>
      <c r="C59" s="674" t="s">
        <v>179</v>
      </c>
      <c r="D59" s="818"/>
      <c r="E59" s="739">
        <v>36</v>
      </c>
      <c r="F59" s="819"/>
      <c r="G59" s="820"/>
      <c r="H59" s="668">
        <v>36</v>
      </c>
      <c r="I59" s="666"/>
      <c r="J59" s="669"/>
      <c r="K59" s="615"/>
      <c r="L59" s="670"/>
      <c r="M59" s="671"/>
      <c r="N59" s="821"/>
      <c r="O59" s="822"/>
      <c r="P59" s="823"/>
      <c r="Q59" s="824">
        <v>36</v>
      </c>
      <c r="R59" s="773"/>
      <c r="S59" s="743"/>
      <c r="T59" s="70"/>
      <c r="U59" s="174"/>
      <c r="V59" s="174"/>
      <c r="W59" s="174"/>
      <c r="X59" s="70"/>
    </row>
    <row r="60" spans="1:24" ht="18.75" customHeight="1" x14ac:dyDescent="0.25">
      <c r="A60" s="255"/>
      <c r="B60" s="817" t="s">
        <v>180</v>
      </c>
      <c r="C60" s="674" t="s">
        <v>181</v>
      </c>
      <c r="D60" s="825" t="s">
        <v>131</v>
      </c>
      <c r="E60" s="739">
        <v>36</v>
      </c>
      <c r="F60" s="819"/>
      <c r="G60" s="826"/>
      <c r="H60" s="668">
        <v>36</v>
      </c>
      <c r="I60" s="666"/>
      <c r="J60" s="669"/>
      <c r="K60" s="615"/>
      <c r="L60" s="670"/>
      <c r="M60" s="671"/>
      <c r="N60" s="821"/>
      <c r="O60" s="822"/>
      <c r="P60" s="827"/>
      <c r="Q60" s="743"/>
      <c r="R60" s="828">
        <v>36</v>
      </c>
      <c r="S60" s="746"/>
      <c r="T60" s="234"/>
      <c r="U60" s="174"/>
      <c r="V60" s="173"/>
      <c r="W60" s="173"/>
      <c r="X60" s="70"/>
    </row>
    <row r="61" spans="1:24" ht="18.75" customHeight="1" thickBot="1" x14ac:dyDescent="0.3">
      <c r="A61" s="255"/>
      <c r="B61" s="829"/>
      <c r="C61" s="674" t="s">
        <v>182</v>
      </c>
      <c r="D61" s="830" t="s">
        <v>247</v>
      </c>
      <c r="E61" s="759">
        <v>6</v>
      </c>
      <c r="F61" s="831"/>
      <c r="G61" s="777">
        <v>6</v>
      </c>
      <c r="H61" s="778"/>
      <c r="I61" s="760"/>
      <c r="J61" s="761"/>
      <c r="K61" s="762"/>
      <c r="L61" s="832"/>
      <c r="M61" s="764"/>
      <c r="N61" s="833"/>
      <c r="O61" s="834"/>
      <c r="P61" s="760"/>
      <c r="Q61" s="761"/>
      <c r="R61" s="687"/>
      <c r="S61" s="761"/>
      <c r="T61" s="70"/>
      <c r="U61" s="175"/>
      <c r="V61" s="175"/>
      <c r="W61" s="175"/>
      <c r="X61" s="70"/>
    </row>
    <row r="62" spans="1:24" ht="67.5" customHeight="1" thickBot="1" x14ac:dyDescent="0.3">
      <c r="A62" s="255"/>
      <c r="B62" s="794" t="s">
        <v>183</v>
      </c>
      <c r="C62" s="807" t="s">
        <v>293</v>
      </c>
      <c r="D62" s="795" t="s">
        <v>249</v>
      </c>
      <c r="E62" s="578">
        <f>SUM(E63:E67)</f>
        <v>272</v>
      </c>
      <c r="F62" s="581">
        <f>SUM(F63:F66)</f>
        <v>0</v>
      </c>
      <c r="G62" s="577">
        <f>SUM(G63)</f>
        <v>6</v>
      </c>
      <c r="H62" s="578">
        <f>SUM(H63:H67)</f>
        <v>72</v>
      </c>
      <c r="I62" s="576">
        <v>32</v>
      </c>
      <c r="J62" s="580">
        <f t="shared" ref="J62:S62" si="13">SUM(J63:J66)</f>
        <v>162</v>
      </c>
      <c r="K62" s="581">
        <f t="shared" si="13"/>
        <v>96</v>
      </c>
      <c r="L62" s="582">
        <f t="shared" si="13"/>
        <v>66</v>
      </c>
      <c r="M62" s="583">
        <f t="shared" si="13"/>
        <v>0</v>
      </c>
      <c r="N62" s="581">
        <f t="shared" si="13"/>
        <v>0</v>
      </c>
      <c r="O62" s="577">
        <f t="shared" si="13"/>
        <v>0</v>
      </c>
      <c r="P62" s="576">
        <f t="shared" si="13"/>
        <v>0</v>
      </c>
      <c r="Q62" s="580">
        <f t="shared" si="13"/>
        <v>0</v>
      </c>
      <c r="R62" s="808">
        <f>SUM(R63:R64)</f>
        <v>162</v>
      </c>
      <c r="S62" s="580">
        <f t="shared" si="13"/>
        <v>0</v>
      </c>
      <c r="T62" s="70"/>
      <c r="U62" s="173"/>
      <c r="V62" s="173"/>
      <c r="W62" s="173"/>
      <c r="X62" s="70"/>
    </row>
    <row r="63" spans="1:24" ht="46.5" customHeight="1" x14ac:dyDescent="0.25">
      <c r="A63" s="255"/>
      <c r="B63" s="809" t="s">
        <v>184</v>
      </c>
      <c r="C63" s="706" t="s">
        <v>294</v>
      </c>
      <c r="D63" s="810" t="s">
        <v>252</v>
      </c>
      <c r="E63" s="811">
        <f>SUM(I63:J63)</f>
        <v>97</v>
      </c>
      <c r="F63" s="657"/>
      <c r="G63" s="812">
        <v>6</v>
      </c>
      <c r="H63" s="655"/>
      <c r="I63" s="653">
        <v>16</v>
      </c>
      <c r="J63" s="656">
        <v>81</v>
      </c>
      <c r="K63" s="657">
        <v>31</v>
      </c>
      <c r="L63" s="658">
        <v>50</v>
      </c>
      <c r="M63" s="659"/>
      <c r="N63" s="813"/>
      <c r="O63" s="814"/>
      <c r="P63" s="732"/>
      <c r="Q63" s="733"/>
      <c r="R63" s="835">
        <v>81</v>
      </c>
      <c r="S63" s="816"/>
      <c r="T63" s="472"/>
      <c r="U63" s="173"/>
      <c r="V63" s="173"/>
      <c r="W63" s="173"/>
      <c r="X63" s="70"/>
    </row>
    <row r="64" spans="1:24" ht="30.75" customHeight="1" x14ac:dyDescent="0.25">
      <c r="A64" s="255"/>
      <c r="B64" s="817" t="s">
        <v>186</v>
      </c>
      <c r="C64" s="737" t="s">
        <v>362</v>
      </c>
      <c r="D64" s="836"/>
      <c r="E64" s="739">
        <f>SUM(I64:J64)</f>
        <v>97</v>
      </c>
      <c r="F64" s="615"/>
      <c r="G64" s="820"/>
      <c r="H64" s="668"/>
      <c r="I64" s="666">
        <v>16</v>
      </c>
      <c r="J64" s="669">
        <v>81</v>
      </c>
      <c r="K64" s="615">
        <v>65</v>
      </c>
      <c r="L64" s="670">
        <v>16</v>
      </c>
      <c r="M64" s="837"/>
      <c r="N64" s="838"/>
      <c r="O64" s="839"/>
      <c r="P64" s="741"/>
      <c r="Q64" s="742"/>
      <c r="R64" s="745">
        <v>81</v>
      </c>
      <c r="S64" s="746"/>
      <c r="T64" s="472"/>
      <c r="U64" s="174"/>
      <c r="V64" s="173"/>
      <c r="W64" s="173"/>
      <c r="X64" s="70"/>
    </row>
    <row r="65" spans="1:24" ht="18.75" customHeight="1" x14ac:dyDescent="0.25">
      <c r="A65" s="255"/>
      <c r="B65" s="817" t="s">
        <v>187</v>
      </c>
      <c r="C65" s="674" t="s">
        <v>179</v>
      </c>
      <c r="D65" s="836"/>
      <c r="E65" s="739">
        <v>36</v>
      </c>
      <c r="F65" s="615"/>
      <c r="G65" s="820"/>
      <c r="H65" s="668">
        <v>36</v>
      </c>
      <c r="I65" s="666"/>
      <c r="J65" s="669"/>
      <c r="K65" s="615"/>
      <c r="L65" s="670"/>
      <c r="M65" s="671"/>
      <c r="N65" s="821"/>
      <c r="O65" s="822"/>
      <c r="P65" s="827"/>
      <c r="Q65" s="840"/>
      <c r="R65" s="745">
        <v>36</v>
      </c>
      <c r="S65" s="746"/>
      <c r="T65" s="472"/>
      <c r="U65" s="174"/>
      <c r="V65" s="173"/>
      <c r="W65" s="173"/>
      <c r="X65" s="70"/>
    </row>
    <row r="66" spans="1:24" ht="18.75" customHeight="1" x14ac:dyDescent="0.25">
      <c r="A66" s="255"/>
      <c r="B66" s="817" t="s">
        <v>188</v>
      </c>
      <c r="C66" s="674" t="s">
        <v>181</v>
      </c>
      <c r="D66" s="818"/>
      <c r="E66" s="739">
        <v>36</v>
      </c>
      <c r="F66" s="615"/>
      <c r="G66" s="826"/>
      <c r="H66" s="668">
        <v>36</v>
      </c>
      <c r="I66" s="666"/>
      <c r="J66" s="669"/>
      <c r="K66" s="615"/>
      <c r="L66" s="670"/>
      <c r="M66" s="671"/>
      <c r="N66" s="821"/>
      <c r="O66" s="822"/>
      <c r="P66" s="827"/>
      <c r="Q66" s="840"/>
      <c r="R66" s="745">
        <v>36</v>
      </c>
      <c r="S66" s="746"/>
      <c r="T66" s="472"/>
      <c r="U66" s="175"/>
      <c r="V66" s="173"/>
      <c r="W66" s="175"/>
      <c r="X66" s="70"/>
    </row>
    <row r="67" spans="1:24" ht="18.75" customHeight="1" thickBot="1" x14ac:dyDescent="0.3">
      <c r="A67" s="255"/>
      <c r="B67" s="829"/>
      <c r="C67" s="674" t="s">
        <v>182</v>
      </c>
      <c r="D67" s="830" t="s">
        <v>247</v>
      </c>
      <c r="E67" s="721">
        <v>6</v>
      </c>
      <c r="F67" s="691"/>
      <c r="G67" s="688">
        <v>6</v>
      </c>
      <c r="H67" s="689"/>
      <c r="I67" s="687"/>
      <c r="J67" s="690"/>
      <c r="K67" s="691"/>
      <c r="L67" s="692"/>
      <c r="M67" s="693"/>
      <c r="N67" s="841"/>
      <c r="O67" s="842"/>
      <c r="P67" s="687"/>
      <c r="Q67" s="690"/>
      <c r="R67" s="687"/>
      <c r="S67" s="690"/>
      <c r="T67" s="228"/>
      <c r="U67" s="173"/>
      <c r="V67" s="173"/>
      <c r="W67" s="173"/>
      <c r="X67" s="70"/>
    </row>
    <row r="68" spans="1:24" s="213" customFormat="1" ht="34.5" customHeight="1" thickBot="1" x14ac:dyDescent="0.3">
      <c r="A68" s="4"/>
      <c r="B68" s="794" t="s">
        <v>189</v>
      </c>
      <c r="C68" s="807" t="s">
        <v>280</v>
      </c>
      <c r="D68" s="795" t="s">
        <v>249</v>
      </c>
      <c r="E68" s="578">
        <f>SUM(E69:E72)</f>
        <v>169</v>
      </c>
      <c r="F68" s="581">
        <f>SUM(F69:F71)</f>
        <v>0</v>
      </c>
      <c r="G68" s="577">
        <f>SUM(G69)</f>
        <v>6</v>
      </c>
      <c r="H68" s="578">
        <f>SUM(H69:H72)</f>
        <v>72</v>
      </c>
      <c r="I68" s="576">
        <v>15</v>
      </c>
      <c r="J68" s="580">
        <f t="shared" ref="J68:R68" si="14">SUM(J69:J71)</f>
        <v>76</v>
      </c>
      <c r="K68" s="581">
        <f t="shared" si="14"/>
        <v>42</v>
      </c>
      <c r="L68" s="582">
        <f t="shared" si="14"/>
        <v>34</v>
      </c>
      <c r="M68" s="583">
        <f t="shared" si="14"/>
        <v>0</v>
      </c>
      <c r="N68" s="581">
        <f t="shared" si="14"/>
        <v>0</v>
      </c>
      <c r="O68" s="577">
        <f t="shared" si="14"/>
        <v>0</v>
      </c>
      <c r="P68" s="576">
        <f t="shared" si="14"/>
        <v>0</v>
      </c>
      <c r="Q68" s="580">
        <f t="shared" si="14"/>
        <v>0</v>
      </c>
      <c r="R68" s="576">
        <f t="shared" si="14"/>
        <v>0</v>
      </c>
      <c r="S68" s="843">
        <f>SUM(S69)</f>
        <v>76</v>
      </c>
      <c r="T68" s="70"/>
      <c r="U68" s="173"/>
      <c r="V68" s="173"/>
      <c r="W68" s="173"/>
      <c r="X68" s="228"/>
    </row>
    <row r="69" spans="1:24" ht="33" customHeight="1" x14ac:dyDescent="0.25">
      <c r="A69" s="255"/>
      <c r="B69" s="809" t="s">
        <v>190</v>
      </c>
      <c r="C69" s="706" t="s">
        <v>281</v>
      </c>
      <c r="D69" s="810" t="s">
        <v>344</v>
      </c>
      <c r="E69" s="811">
        <v>91</v>
      </c>
      <c r="F69" s="657"/>
      <c r="G69" s="812">
        <v>6</v>
      </c>
      <c r="H69" s="655"/>
      <c r="I69" s="653">
        <v>15</v>
      </c>
      <c r="J69" s="656">
        <v>76</v>
      </c>
      <c r="K69" s="657">
        <v>42</v>
      </c>
      <c r="L69" s="658">
        <v>34</v>
      </c>
      <c r="M69" s="659"/>
      <c r="N69" s="844"/>
      <c r="O69" s="845"/>
      <c r="P69" s="734"/>
      <c r="Q69" s="816"/>
      <c r="R69" s="846"/>
      <c r="S69" s="847">
        <v>76</v>
      </c>
      <c r="T69" s="472"/>
      <c r="U69" s="173"/>
      <c r="V69" s="173"/>
      <c r="W69" s="173"/>
      <c r="X69" s="70"/>
    </row>
    <row r="70" spans="1:24" ht="18.75" customHeight="1" x14ac:dyDescent="0.25">
      <c r="A70" s="255"/>
      <c r="B70" s="817" t="s">
        <v>192</v>
      </c>
      <c r="C70" s="674" t="s">
        <v>179</v>
      </c>
      <c r="D70" s="836"/>
      <c r="E70" s="739">
        <v>36</v>
      </c>
      <c r="F70" s="615"/>
      <c r="G70" s="820"/>
      <c r="H70" s="668">
        <v>36</v>
      </c>
      <c r="I70" s="666"/>
      <c r="J70" s="669"/>
      <c r="K70" s="615"/>
      <c r="L70" s="670"/>
      <c r="M70" s="671"/>
      <c r="N70" s="848"/>
      <c r="O70" s="849"/>
      <c r="P70" s="747"/>
      <c r="Q70" s="746"/>
      <c r="R70" s="747"/>
      <c r="S70" s="750">
        <v>36</v>
      </c>
      <c r="T70" s="472"/>
      <c r="U70" s="175"/>
      <c r="V70" s="173"/>
      <c r="W70" s="175"/>
      <c r="X70" s="70"/>
    </row>
    <row r="71" spans="1:24" ht="18.75" customHeight="1" x14ac:dyDescent="0.25">
      <c r="A71" s="255"/>
      <c r="B71" s="817" t="s">
        <v>193</v>
      </c>
      <c r="C71" s="674" t="s">
        <v>181</v>
      </c>
      <c r="D71" s="818"/>
      <c r="E71" s="739">
        <v>36</v>
      </c>
      <c r="F71" s="615"/>
      <c r="G71" s="826"/>
      <c r="H71" s="668">
        <v>36</v>
      </c>
      <c r="I71" s="666"/>
      <c r="J71" s="669"/>
      <c r="K71" s="615"/>
      <c r="L71" s="670"/>
      <c r="M71" s="671"/>
      <c r="N71" s="848"/>
      <c r="O71" s="849"/>
      <c r="P71" s="747"/>
      <c r="Q71" s="746"/>
      <c r="R71" s="747"/>
      <c r="S71" s="750">
        <v>36</v>
      </c>
      <c r="T71" s="472"/>
      <c r="U71" s="173"/>
      <c r="V71" s="173"/>
      <c r="W71" s="173"/>
      <c r="X71" s="70"/>
    </row>
    <row r="72" spans="1:24" s="213" customFormat="1" ht="18.75" customHeight="1" thickBot="1" x14ac:dyDescent="0.3">
      <c r="A72" s="4"/>
      <c r="B72" s="829"/>
      <c r="C72" s="674" t="s">
        <v>182</v>
      </c>
      <c r="D72" s="830" t="s">
        <v>247</v>
      </c>
      <c r="E72" s="759">
        <v>6</v>
      </c>
      <c r="F72" s="762"/>
      <c r="G72" s="777">
        <v>6</v>
      </c>
      <c r="H72" s="778"/>
      <c r="I72" s="760"/>
      <c r="J72" s="761"/>
      <c r="K72" s="762"/>
      <c r="L72" s="832"/>
      <c r="M72" s="764"/>
      <c r="N72" s="833"/>
      <c r="O72" s="834"/>
      <c r="P72" s="760"/>
      <c r="Q72" s="761"/>
      <c r="R72" s="850"/>
      <c r="S72" s="851"/>
      <c r="T72" s="70"/>
      <c r="U72" s="173"/>
      <c r="V72" s="173"/>
      <c r="W72" s="173"/>
      <c r="X72" s="228"/>
    </row>
    <row r="73" spans="1:24" ht="34.5" customHeight="1" thickBot="1" x14ac:dyDescent="0.3">
      <c r="A73" s="255"/>
      <c r="B73" s="794" t="s">
        <v>194</v>
      </c>
      <c r="C73" s="807" t="s">
        <v>295</v>
      </c>
      <c r="D73" s="795" t="s">
        <v>249</v>
      </c>
      <c r="E73" s="578">
        <f>SUM(E74:E78)</f>
        <v>314</v>
      </c>
      <c r="F73" s="581">
        <f>SUM(F74:F77)</f>
        <v>0</v>
      </c>
      <c r="G73" s="577">
        <f>SUM(G74)</f>
        <v>12</v>
      </c>
      <c r="H73" s="578">
        <f>SUM(H74:H77)</f>
        <v>72</v>
      </c>
      <c r="I73" s="576">
        <v>38</v>
      </c>
      <c r="J73" s="580">
        <f>SUM(J74:J78)</f>
        <v>192</v>
      </c>
      <c r="K73" s="581">
        <f t="shared" ref="K73:P73" si="15">SUM(K74:K77)</f>
        <v>82</v>
      </c>
      <c r="L73" s="582">
        <f t="shared" si="15"/>
        <v>90</v>
      </c>
      <c r="M73" s="583">
        <f t="shared" si="15"/>
        <v>20</v>
      </c>
      <c r="N73" s="581">
        <f t="shared" si="15"/>
        <v>0</v>
      </c>
      <c r="O73" s="577">
        <f t="shared" si="15"/>
        <v>0</v>
      </c>
      <c r="P73" s="576">
        <f t="shared" si="15"/>
        <v>0</v>
      </c>
      <c r="Q73" s="580">
        <f>SUM(Q74:Q77)</f>
        <v>0</v>
      </c>
      <c r="R73" s="576">
        <f>SUM(R74:R77)</f>
        <v>135</v>
      </c>
      <c r="S73" s="843">
        <f>SUM(S74:S75)</f>
        <v>57</v>
      </c>
      <c r="T73" s="70"/>
      <c r="U73" s="173"/>
      <c r="V73" s="173"/>
      <c r="W73" s="173"/>
      <c r="X73" s="70"/>
    </row>
    <row r="74" spans="1:24" ht="30.75" customHeight="1" x14ac:dyDescent="0.25">
      <c r="A74" s="255"/>
      <c r="B74" s="809" t="s">
        <v>195</v>
      </c>
      <c r="C74" s="706" t="s">
        <v>296</v>
      </c>
      <c r="D74" s="852" t="s">
        <v>347</v>
      </c>
      <c r="E74" s="811">
        <v>110</v>
      </c>
      <c r="F74" s="657"/>
      <c r="G74" s="812">
        <v>12</v>
      </c>
      <c r="H74" s="655"/>
      <c r="I74" s="653">
        <v>12.6</v>
      </c>
      <c r="J74" s="656">
        <v>92</v>
      </c>
      <c r="K74" s="657">
        <v>46</v>
      </c>
      <c r="L74" s="658">
        <v>46</v>
      </c>
      <c r="M74" s="659"/>
      <c r="N74" s="853"/>
      <c r="O74" s="854"/>
      <c r="P74" s="653"/>
      <c r="Q74" s="855"/>
      <c r="R74" s="856">
        <v>54</v>
      </c>
      <c r="S74" s="815">
        <v>38</v>
      </c>
      <c r="T74" s="472"/>
      <c r="U74" s="173"/>
      <c r="V74" s="173"/>
      <c r="W74" s="173"/>
      <c r="X74" s="70"/>
    </row>
    <row r="75" spans="1:24" ht="29.25" customHeight="1" x14ac:dyDescent="0.25">
      <c r="A75" s="255"/>
      <c r="B75" s="809" t="s">
        <v>246</v>
      </c>
      <c r="C75" s="706" t="s">
        <v>297</v>
      </c>
      <c r="D75" s="857"/>
      <c r="E75" s="811">
        <v>120</v>
      </c>
      <c r="F75" s="657"/>
      <c r="G75" s="820"/>
      <c r="H75" s="655"/>
      <c r="I75" s="653">
        <v>16.399999999999999</v>
      </c>
      <c r="J75" s="656">
        <v>100</v>
      </c>
      <c r="K75" s="657">
        <v>36</v>
      </c>
      <c r="L75" s="658">
        <v>44</v>
      </c>
      <c r="M75" s="659">
        <v>20</v>
      </c>
      <c r="N75" s="853"/>
      <c r="O75" s="854"/>
      <c r="P75" s="653"/>
      <c r="Q75" s="855"/>
      <c r="R75" s="856">
        <v>81</v>
      </c>
      <c r="S75" s="815">
        <v>19</v>
      </c>
      <c r="T75" s="472"/>
      <c r="U75" s="175"/>
      <c r="V75" s="173"/>
      <c r="W75" s="173"/>
      <c r="X75" s="70"/>
    </row>
    <row r="76" spans="1:24" ht="18.75" customHeight="1" x14ac:dyDescent="0.25">
      <c r="A76" s="255"/>
      <c r="B76" s="817" t="s">
        <v>196</v>
      </c>
      <c r="C76" s="674" t="s">
        <v>179</v>
      </c>
      <c r="D76" s="857"/>
      <c r="E76" s="739">
        <v>36</v>
      </c>
      <c r="F76" s="615"/>
      <c r="G76" s="820"/>
      <c r="H76" s="668">
        <v>36</v>
      </c>
      <c r="I76" s="666"/>
      <c r="J76" s="669"/>
      <c r="K76" s="615"/>
      <c r="L76" s="670"/>
      <c r="M76" s="671"/>
      <c r="N76" s="858"/>
      <c r="O76" s="859"/>
      <c r="P76" s="666"/>
      <c r="Q76" s="669"/>
      <c r="R76" s="666"/>
      <c r="S76" s="750">
        <v>36</v>
      </c>
      <c r="T76" s="472"/>
      <c r="U76" s="173"/>
      <c r="V76" s="173"/>
      <c r="W76" s="173"/>
      <c r="X76" s="70"/>
    </row>
    <row r="77" spans="1:24" ht="18.75" customHeight="1" x14ac:dyDescent="0.25">
      <c r="A77" s="255"/>
      <c r="B77" s="817" t="s">
        <v>197</v>
      </c>
      <c r="C77" s="674" t="s">
        <v>181</v>
      </c>
      <c r="D77" s="776"/>
      <c r="E77" s="739">
        <v>36</v>
      </c>
      <c r="F77" s="615"/>
      <c r="G77" s="826"/>
      <c r="H77" s="668">
        <v>36</v>
      </c>
      <c r="I77" s="666"/>
      <c r="J77" s="669"/>
      <c r="K77" s="615"/>
      <c r="L77" s="670"/>
      <c r="M77" s="671"/>
      <c r="N77" s="858"/>
      <c r="O77" s="859"/>
      <c r="P77" s="666"/>
      <c r="Q77" s="669"/>
      <c r="R77" s="666"/>
      <c r="S77" s="750">
        <v>36</v>
      </c>
      <c r="T77" s="472"/>
      <c r="U77" s="173"/>
      <c r="V77" s="173"/>
      <c r="W77" s="173"/>
      <c r="X77" s="70"/>
    </row>
    <row r="78" spans="1:24" ht="18.75" customHeight="1" thickBot="1" x14ac:dyDescent="0.3">
      <c r="A78" s="255"/>
      <c r="B78" s="860"/>
      <c r="C78" s="674" t="s">
        <v>182</v>
      </c>
      <c r="D78" s="830" t="s">
        <v>247</v>
      </c>
      <c r="E78" s="861">
        <v>12</v>
      </c>
      <c r="F78" s="862"/>
      <c r="G78" s="863">
        <v>12</v>
      </c>
      <c r="H78" s="864"/>
      <c r="I78" s="865"/>
      <c r="J78" s="866"/>
      <c r="K78" s="862"/>
      <c r="L78" s="867"/>
      <c r="M78" s="673"/>
      <c r="N78" s="868"/>
      <c r="O78" s="869"/>
      <c r="P78" s="865"/>
      <c r="Q78" s="866"/>
      <c r="R78" s="865"/>
      <c r="S78" s="866"/>
      <c r="T78" s="70"/>
      <c r="U78" s="173"/>
      <c r="V78" s="201"/>
      <c r="W78" s="173"/>
      <c r="X78" s="70"/>
    </row>
    <row r="79" spans="1:24" s="213" customFormat="1" ht="50.25" customHeight="1" thickBot="1" x14ac:dyDescent="0.3">
      <c r="A79" s="4"/>
      <c r="B79" s="870" t="s">
        <v>242</v>
      </c>
      <c r="C79" s="807" t="s">
        <v>379</v>
      </c>
      <c r="D79" s="795" t="s">
        <v>249</v>
      </c>
      <c r="E79" s="578">
        <f>SUM(E80:E83)</f>
        <v>192</v>
      </c>
      <c r="F79" s="871">
        <f>SUM(F80:F83)</f>
        <v>0</v>
      </c>
      <c r="G79" s="872">
        <f>SUM(G80)</f>
        <v>6</v>
      </c>
      <c r="H79" s="873">
        <f t="shared" ref="H79:O79" si="16">SUM(H80:H84)</f>
        <v>72</v>
      </c>
      <c r="I79" s="874">
        <v>20</v>
      </c>
      <c r="J79" s="875">
        <f t="shared" si="16"/>
        <v>94</v>
      </c>
      <c r="K79" s="871">
        <f t="shared" si="16"/>
        <v>46</v>
      </c>
      <c r="L79" s="876">
        <f t="shared" si="16"/>
        <v>48</v>
      </c>
      <c r="M79" s="877">
        <f t="shared" si="16"/>
        <v>0</v>
      </c>
      <c r="N79" s="871">
        <f t="shared" si="16"/>
        <v>0</v>
      </c>
      <c r="O79" s="872">
        <f t="shared" si="16"/>
        <v>0</v>
      </c>
      <c r="P79" s="874">
        <f>SUM(P80:P82)</f>
        <v>0</v>
      </c>
      <c r="Q79" s="878">
        <f>SUM(Q80)</f>
        <v>94</v>
      </c>
      <c r="R79" s="874">
        <f>SUM(R80:R83)</f>
        <v>0</v>
      </c>
      <c r="S79" s="875">
        <f>SUM(S80:S83)</f>
        <v>0</v>
      </c>
      <c r="T79" s="228"/>
      <c r="U79" s="228"/>
      <c r="V79" s="81"/>
      <c r="W79" s="280"/>
      <c r="X79" s="228"/>
    </row>
    <row r="80" spans="1:24" ht="18" customHeight="1" x14ac:dyDescent="0.25">
      <c r="A80" s="255"/>
      <c r="B80" s="879" t="s">
        <v>245</v>
      </c>
      <c r="C80" s="880" t="s">
        <v>282</v>
      </c>
      <c r="D80" s="852" t="s">
        <v>345</v>
      </c>
      <c r="E80" s="811">
        <f>SUM(I80:J80)</f>
        <v>114</v>
      </c>
      <c r="F80" s="657"/>
      <c r="G80" s="812">
        <v>6</v>
      </c>
      <c r="H80" s="655"/>
      <c r="I80" s="653">
        <v>20</v>
      </c>
      <c r="J80" s="656">
        <v>94</v>
      </c>
      <c r="K80" s="657">
        <v>46</v>
      </c>
      <c r="L80" s="658">
        <v>48</v>
      </c>
      <c r="M80" s="659"/>
      <c r="N80" s="853"/>
      <c r="O80" s="854"/>
      <c r="P80" s="653"/>
      <c r="Q80" s="847">
        <v>94</v>
      </c>
      <c r="R80" s="653"/>
      <c r="S80" s="656"/>
      <c r="T80" s="472"/>
      <c r="U80" s="70"/>
      <c r="V80" s="280"/>
      <c r="W80" s="280"/>
      <c r="X80" s="70"/>
    </row>
    <row r="81" spans="1:24" ht="18" customHeight="1" x14ac:dyDescent="0.25">
      <c r="A81" s="255"/>
      <c r="B81" s="817" t="s">
        <v>243</v>
      </c>
      <c r="C81" s="674" t="s">
        <v>179</v>
      </c>
      <c r="D81" s="857"/>
      <c r="E81" s="739">
        <v>36</v>
      </c>
      <c r="F81" s="615"/>
      <c r="G81" s="820"/>
      <c r="H81" s="668">
        <v>36</v>
      </c>
      <c r="I81" s="666"/>
      <c r="J81" s="669"/>
      <c r="K81" s="615"/>
      <c r="L81" s="670"/>
      <c r="M81" s="671"/>
      <c r="N81" s="858"/>
      <c r="O81" s="859"/>
      <c r="P81" s="666"/>
      <c r="Q81" s="750">
        <v>36</v>
      </c>
      <c r="R81" s="666"/>
      <c r="S81" s="669"/>
      <c r="T81" s="472"/>
      <c r="U81" s="70"/>
      <c r="V81" s="177"/>
      <c r="W81" s="81"/>
      <c r="X81" s="70"/>
    </row>
    <row r="82" spans="1:24" ht="18" customHeight="1" x14ac:dyDescent="0.25">
      <c r="A82" s="255"/>
      <c r="B82" s="817" t="s">
        <v>244</v>
      </c>
      <c r="C82" s="674" t="s">
        <v>181</v>
      </c>
      <c r="D82" s="776"/>
      <c r="E82" s="739">
        <v>36</v>
      </c>
      <c r="F82" s="615"/>
      <c r="G82" s="826"/>
      <c r="H82" s="668">
        <v>36</v>
      </c>
      <c r="I82" s="666"/>
      <c r="J82" s="669"/>
      <c r="K82" s="615"/>
      <c r="L82" s="670"/>
      <c r="M82" s="671"/>
      <c r="N82" s="858"/>
      <c r="O82" s="859"/>
      <c r="P82" s="666"/>
      <c r="Q82" s="750">
        <v>36</v>
      </c>
      <c r="R82" s="666"/>
      <c r="S82" s="669"/>
      <c r="T82" s="472"/>
      <c r="U82" s="70"/>
      <c r="V82" s="177"/>
      <c r="W82" s="81"/>
      <c r="X82" s="70"/>
    </row>
    <row r="83" spans="1:24" ht="18" customHeight="1" x14ac:dyDescent="0.25">
      <c r="A83" s="255"/>
      <c r="B83" s="817"/>
      <c r="C83" s="674" t="s">
        <v>182</v>
      </c>
      <c r="D83" s="830" t="s">
        <v>247</v>
      </c>
      <c r="E83" s="739">
        <v>6</v>
      </c>
      <c r="F83" s="615"/>
      <c r="G83" s="667">
        <v>6</v>
      </c>
      <c r="H83" s="668"/>
      <c r="I83" s="666"/>
      <c r="J83" s="669"/>
      <c r="K83" s="615"/>
      <c r="L83" s="670"/>
      <c r="M83" s="671"/>
      <c r="N83" s="858"/>
      <c r="O83" s="859"/>
      <c r="P83" s="666"/>
      <c r="Q83" s="656"/>
      <c r="R83" s="666"/>
      <c r="S83" s="669"/>
      <c r="T83" s="70"/>
      <c r="U83" s="70"/>
      <c r="V83" s="81"/>
      <c r="W83" s="81"/>
      <c r="X83" s="70"/>
    </row>
    <row r="84" spans="1:24" ht="18" customHeight="1" thickBot="1" x14ac:dyDescent="0.3">
      <c r="A84" s="255"/>
      <c r="B84" s="881"/>
      <c r="C84" s="882" t="s">
        <v>147</v>
      </c>
      <c r="D84" s="883"/>
      <c r="E84" s="759"/>
      <c r="F84" s="762"/>
      <c r="G84" s="777"/>
      <c r="H84" s="778"/>
      <c r="I84" s="760"/>
      <c r="J84" s="761"/>
      <c r="K84" s="762"/>
      <c r="L84" s="832"/>
      <c r="M84" s="764"/>
      <c r="N84" s="833"/>
      <c r="O84" s="834"/>
      <c r="P84" s="760"/>
      <c r="Q84" s="761"/>
      <c r="R84" s="760"/>
      <c r="S84" s="761"/>
      <c r="T84" s="70"/>
      <c r="U84" s="70"/>
      <c r="V84" s="81"/>
      <c r="W84" s="81"/>
      <c r="X84" s="70"/>
    </row>
    <row r="85" spans="1:24" ht="18" customHeight="1" thickBot="1" x14ac:dyDescent="0.3">
      <c r="A85" s="255"/>
      <c r="B85" s="884" t="s">
        <v>198</v>
      </c>
      <c r="C85" s="885" t="s">
        <v>199</v>
      </c>
      <c r="D85" s="886" t="s">
        <v>143</v>
      </c>
      <c r="E85" s="887">
        <v>144</v>
      </c>
      <c r="F85" s="888"/>
      <c r="G85" s="889"/>
      <c r="H85" s="890">
        <v>144</v>
      </c>
      <c r="I85" s="891"/>
      <c r="J85" s="892"/>
      <c r="K85" s="888"/>
      <c r="L85" s="893"/>
      <c r="M85" s="894"/>
      <c r="N85" s="895"/>
      <c r="O85" s="896"/>
      <c r="P85" s="891"/>
      <c r="Q85" s="892"/>
      <c r="R85" s="891"/>
      <c r="S85" s="897">
        <v>144</v>
      </c>
      <c r="T85" s="70"/>
      <c r="U85" s="70"/>
      <c r="V85" s="81"/>
      <c r="W85" s="81"/>
      <c r="X85" s="70"/>
    </row>
    <row r="86" spans="1:24" ht="18" customHeight="1" x14ac:dyDescent="0.25">
      <c r="A86" s="255"/>
      <c r="B86" s="898"/>
      <c r="C86" s="899" t="s">
        <v>200</v>
      </c>
      <c r="D86" s="900"/>
      <c r="E86" s="901"/>
      <c r="F86" s="902">
        <f>SUM(F11,F29,F37,F41,F55,)</f>
        <v>36</v>
      </c>
      <c r="G86" s="903">
        <f>SUM(G55)</f>
        <v>36</v>
      </c>
      <c r="H86" s="904"/>
      <c r="I86" s="905"/>
      <c r="J86" s="906"/>
      <c r="K86" s="907"/>
      <c r="L86" s="908"/>
      <c r="M86" s="909"/>
      <c r="N86" s="907">
        <v>0</v>
      </c>
      <c r="O86" s="910">
        <v>18</v>
      </c>
      <c r="P86" s="905">
        <v>0</v>
      </c>
      <c r="Q86" s="906">
        <v>18</v>
      </c>
      <c r="R86" s="905">
        <v>18</v>
      </c>
      <c r="S86" s="906">
        <v>18</v>
      </c>
      <c r="T86" s="124">
        <f t="shared" ref="T86:T92" si="17">SUM(N86:S86)</f>
        <v>72</v>
      </c>
      <c r="U86" s="56" t="s">
        <v>201</v>
      </c>
      <c r="V86" s="197"/>
      <c r="W86" s="56"/>
    </row>
    <row r="87" spans="1:24" s="213" customFormat="1" ht="18" customHeight="1" x14ac:dyDescent="0.25">
      <c r="A87" s="4"/>
      <c r="B87" s="911"/>
      <c r="C87" s="912" t="s">
        <v>202</v>
      </c>
      <c r="D87" s="913"/>
      <c r="E87" s="914"/>
      <c r="F87" s="604"/>
      <c r="G87" s="601"/>
      <c r="H87" s="602">
        <f>SUM(H85,H56,)</f>
        <v>504</v>
      </c>
      <c r="I87" s="915"/>
      <c r="J87" s="916"/>
      <c r="K87" s="917"/>
      <c r="L87" s="918"/>
      <c r="M87" s="919"/>
      <c r="N87" s="920"/>
      <c r="O87" s="921"/>
      <c r="P87" s="922"/>
      <c r="Q87" s="916">
        <v>108</v>
      </c>
      <c r="R87" s="922">
        <v>108</v>
      </c>
      <c r="S87" s="923">
        <v>288</v>
      </c>
      <c r="T87" s="124">
        <f t="shared" si="17"/>
        <v>504</v>
      </c>
      <c r="U87" s="56" t="s">
        <v>203</v>
      </c>
      <c r="V87" s="198" t="s">
        <v>261</v>
      </c>
      <c r="W87" s="48"/>
    </row>
    <row r="88" spans="1:24" ht="18" customHeight="1" thickBot="1" x14ac:dyDescent="0.3">
      <c r="A88" s="255"/>
      <c r="B88" s="924"/>
      <c r="C88" s="925" t="s">
        <v>204</v>
      </c>
      <c r="D88" s="926"/>
      <c r="E88" s="927"/>
      <c r="F88" s="640"/>
      <c r="G88" s="638"/>
      <c r="H88" s="639"/>
      <c r="I88" s="928">
        <f>SUM(I11,I29,I37,I41,I55,)</f>
        <v>417</v>
      </c>
      <c r="J88" s="64"/>
      <c r="K88" s="640"/>
      <c r="L88" s="641"/>
      <c r="M88" s="642"/>
      <c r="N88" s="640"/>
      <c r="O88" s="638">
        <v>54</v>
      </c>
      <c r="P88" s="637">
        <v>102</v>
      </c>
      <c r="Q88" s="64">
        <v>123</v>
      </c>
      <c r="R88" s="637">
        <v>81</v>
      </c>
      <c r="S88" s="64">
        <v>57</v>
      </c>
      <c r="T88" s="124">
        <f t="shared" si="17"/>
        <v>417</v>
      </c>
      <c r="U88" s="208" t="s">
        <v>205</v>
      </c>
      <c r="V88" s="197"/>
      <c r="W88" s="56"/>
    </row>
    <row r="89" spans="1:24" s="70" customFormat="1" ht="18" customHeight="1" x14ac:dyDescent="0.25">
      <c r="A89" s="645"/>
      <c r="B89" s="929" t="s">
        <v>206</v>
      </c>
      <c r="C89" s="930"/>
      <c r="D89" s="931"/>
      <c r="E89" s="932">
        <f>SUM(E11,E29,E37,E41,E55,)</f>
        <v>4248</v>
      </c>
      <c r="F89" s="933">
        <f>SUM(F86)</f>
        <v>36</v>
      </c>
      <c r="G89" s="934">
        <f>SUM(G86)</f>
        <v>36</v>
      </c>
      <c r="H89" s="811">
        <f>SUM(H55)</f>
        <v>504</v>
      </c>
      <c r="I89" s="935">
        <f>SUM(I88)</f>
        <v>417</v>
      </c>
      <c r="J89" s="855">
        <f>SUM(J11,J29,J37,J41,J55,)</f>
        <v>3255</v>
      </c>
      <c r="K89" s="933">
        <f>SUM(K11,K29,K37,K41,K55,)</f>
        <v>1875</v>
      </c>
      <c r="L89" s="936">
        <f>SUM(L11,L29,L37,L41,L55,)</f>
        <v>1340</v>
      </c>
      <c r="M89" s="937">
        <f>SUM(M55,M41,)</f>
        <v>40</v>
      </c>
      <c r="N89" s="933">
        <f>SUM(N11)</f>
        <v>612</v>
      </c>
      <c r="O89" s="934">
        <f>SUM(O11)</f>
        <v>828</v>
      </c>
      <c r="P89" s="856">
        <f>SUM(P29,P37,P41,P55,)</f>
        <v>510</v>
      </c>
      <c r="Q89" s="855">
        <f>SUM(Q29,Q41,Q58,Q80,)</f>
        <v>615</v>
      </c>
      <c r="R89" s="856">
        <f>SUM(R29,R41,R63,R64,R74,R75,)</f>
        <v>405</v>
      </c>
      <c r="S89" s="855">
        <f>SUM(S29,S46,S48,S69,S74,S75,)</f>
        <v>285</v>
      </c>
      <c r="T89" s="177">
        <f t="shared" si="17"/>
        <v>3255</v>
      </c>
      <c r="U89" s="369" t="s">
        <v>207</v>
      </c>
      <c r="V89" s="177"/>
      <c r="W89" s="370"/>
    </row>
    <row r="90" spans="1:24" s="70" customFormat="1" ht="18" customHeight="1" x14ac:dyDescent="0.25">
      <c r="A90" s="645"/>
      <c r="B90" s="938" t="s">
        <v>208</v>
      </c>
      <c r="C90" s="939" t="s">
        <v>75</v>
      </c>
      <c r="D90" s="940"/>
      <c r="E90" s="739">
        <v>216</v>
      </c>
      <c r="F90" s="819">
        <v>216</v>
      </c>
      <c r="G90" s="738"/>
      <c r="H90" s="739"/>
      <c r="I90" s="681"/>
      <c r="J90" s="676"/>
      <c r="K90" s="819"/>
      <c r="L90" s="941"/>
      <c r="M90" s="837"/>
      <c r="N90" s="819"/>
      <c r="O90" s="738"/>
      <c r="P90" s="681"/>
      <c r="Q90" s="676"/>
      <c r="R90" s="681"/>
      <c r="S90" s="676">
        <v>216</v>
      </c>
      <c r="T90" s="177">
        <f t="shared" si="17"/>
        <v>216</v>
      </c>
      <c r="U90" s="370" t="s">
        <v>66</v>
      </c>
      <c r="V90" s="371"/>
      <c r="W90" s="370"/>
    </row>
    <row r="91" spans="1:24" s="228" customFormat="1" ht="18" customHeight="1" thickBot="1" x14ac:dyDescent="0.3">
      <c r="A91" s="584"/>
      <c r="B91" s="942" t="s">
        <v>209</v>
      </c>
      <c r="C91" s="943"/>
      <c r="D91" s="944" t="s">
        <v>352</v>
      </c>
      <c r="E91" s="945">
        <f>SUM(E89:E90)</f>
        <v>4464</v>
      </c>
      <c r="F91" s="946">
        <f>SUM(F89:F90)</f>
        <v>252</v>
      </c>
      <c r="G91" s="947">
        <f t="shared" ref="G91:M91" si="18">SUM(G89)</f>
        <v>36</v>
      </c>
      <c r="H91" s="945">
        <f t="shared" si="18"/>
        <v>504</v>
      </c>
      <c r="I91" s="948">
        <f t="shared" si="18"/>
        <v>417</v>
      </c>
      <c r="J91" s="949">
        <f t="shared" si="18"/>
        <v>3255</v>
      </c>
      <c r="K91" s="946">
        <f t="shared" si="18"/>
        <v>1875</v>
      </c>
      <c r="L91" s="950">
        <f t="shared" si="18"/>
        <v>1340</v>
      </c>
      <c r="M91" s="951">
        <f t="shared" si="18"/>
        <v>40</v>
      </c>
      <c r="N91" s="946">
        <f>SUM(N86:N89)</f>
        <v>612</v>
      </c>
      <c r="O91" s="947">
        <f>SUM(O86:O89)</f>
        <v>900</v>
      </c>
      <c r="P91" s="952">
        <f>SUM(P86:P89)</f>
        <v>612</v>
      </c>
      <c r="Q91" s="949">
        <f>SUM(Q86:Q89)</f>
        <v>864</v>
      </c>
      <c r="R91" s="952">
        <f>SUM(R86:R89)</f>
        <v>612</v>
      </c>
      <c r="S91" s="949">
        <f>SUM(S86:S90)</f>
        <v>864</v>
      </c>
      <c r="T91" s="371">
        <f t="shared" si="17"/>
        <v>4464</v>
      </c>
      <c r="U91" s="376" t="s">
        <v>85</v>
      </c>
      <c r="V91" s="371"/>
      <c r="W91" s="376"/>
    </row>
    <row r="92" spans="1:24" s="213" customFormat="1" ht="14.25" customHeight="1" x14ac:dyDescent="0.25">
      <c r="A92" s="4"/>
      <c r="B92" s="884"/>
      <c r="C92" s="953"/>
      <c r="D92" s="954"/>
      <c r="E92" s="955" t="s">
        <v>210</v>
      </c>
      <c r="F92" s="956" t="s">
        <v>211</v>
      </c>
      <c r="G92" s="957"/>
      <c r="H92" s="957"/>
      <c r="I92" s="957"/>
      <c r="J92" s="957"/>
      <c r="K92" s="957"/>
      <c r="L92" s="957"/>
      <c r="M92" s="958"/>
      <c r="N92" s="714">
        <f t="shared" ref="N92:S92" si="19">SUM(N88:N89)</f>
        <v>612</v>
      </c>
      <c r="O92" s="713">
        <f t="shared" si="19"/>
        <v>882</v>
      </c>
      <c r="P92" s="712">
        <f t="shared" si="19"/>
        <v>612</v>
      </c>
      <c r="Q92" s="713">
        <f t="shared" si="19"/>
        <v>738</v>
      </c>
      <c r="R92" s="712">
        <f t="shared" si="19"/>
        <v>486</v>
      </c>
      <c r="S92" s="713">
        <f t="shared" si="19"/>
        <v>342</v>
      </c>
      <c r="T92" s="127">
        <f t="shared" si="17"/>
        <v>3672</v>
      </c>
      <c r="U92" s="249" t="s">
        <v>298</v>
      </c>
      <c r="V92" s="6"/>
      <c r="W92" s="214"/>
    </row>
    <row r="93" spans="1:24" s="213" customFormat="1" ht="14.25" customHeight="1" x14ac:dyDescent="0.25">
      <c r="A93" s="4"/>
      <c r="B93" s="959" t="s">
        <v>212</v>
      </c>
      <c r="C93" s="4"/>
      <c r="D93" s="960"/>
      <c r="E93" s="955"/>
      <c r="F93" s="961" t="s">
        <v>65</v>
      </c>
      <c r="G93" s="962"/>
      <c r="H93" s="962"/>
      <c r="I93" s="962"/>
      <c r="J93" s="962"/>
      <c r="K93" s="962"/>
      <c r="L93" s="962"/>
      <c r="M93" s="963"/>
      <c r="N93" s="964"/>
      <c r="O93" s="609"/>
      <c r="P93" s="600"/>
      <c r="Q93" s="603">
        <v>72</v>
      </c>
      <c r="R93" s="600">
        <v>36</v>
      </c>
      <c r="S93" s="603">
        <v>72</v>
      </c>
      <c r="T93" s="128">
        <f>SUM(Q93:S93)</f>
        <v>180</v>
      </c>
      <c r="U93" s="50" t="s">
        <v>299</v>
      </c>
      <c r="V93" s="6"/>
      <c r="W93" s="214"/>
    </row>
    <row r="94" spans="1:24" s="213" customFormat="1" ht="14.25" customHeight="1" x14ac:dyDescent="0.25">
      <c r="A94" s="4"/>
      <c r="B94" s="959"/>
      <c r="C94" s="4"/>
      <c r="D94" s="960"/>
      <c r="E94" s="955"/>
      <c r="F94" s="961" t="s">
        <v>69</v>
      </c>
      <c r="G94" s="962"/>
      <c r="H94" s="962"/>
      <c r="I94" s="962"/>
      <c r="J94" s="962"/>
      <c r="K94" s="962"/>
      <c r="L94" s="962"/>
      <c r="M94" s="963"/>
      <c r="N94" s="964"/>
      <c r="O94" s="609"/>
      <c r="P94" s="600"/>
      <c r="Q94" s="603">
        <v>36</v>
      </c>
      <c r="R94" s="600">
        <v>72</v>
      </c>
      <c r="S94" s="603">
        <v>72</v>
      </c>
      <c r="T94" s="128">
        <f>SUM(Q94:S94)</f>
        <v>180</v>
      </c>
      <c r="U94" s="50" t="s">
        <v>299</v>
      </c>
      <c r="V94" s="6"/>
      <c r="W94" s="214"/>
    </row>
    <row r="95" spans="1:24" ht="14.25" customHeight="1" x14ac:dyDescent="0.25">
      <c r="A95" s="255"/>
      <c r="B95" s="965" t="s">
        <v>321</v>
      </c>
      <c r="C95" s="966"/>
      <c r="D95" s="967"/>
      <c r="E95" s="955"/>
      <c r="F95" s="968" t="s">
        <v>213</v>
      </c>
      <c r="G95" s="969"/>
      <c r="H95" s="969"/>
      <c r="I95" s="969"/>
      <c r="J95" s="969"/>
      <c r="K95" s="969"/>
      <c r="L95" s="969"/>
      <c r="M95" s="970"/>
      <c r="N95" s="841"/>
      <c r="O95" s="971"/>
      <c r="P95" s="687"/>
      <c r="Q95" s="690"/>
      <c r="R95" s="687"/>
      <c r="S95" s="690">
        <v>144</v>
      </c>
      <c r="T95" s="129">
        <f>SUM(S95)</f>
        <v>144</v>
      </c>
      <c r="U95" s="50" t="s">
        <v>300</v>
      </c>
    </row>
    <row r="96" spans="1:24" ht="14.25" customHeight="1" x14ac:dyDescent="0.25">
      <c r="A96" s="255"/>
      <c r="B96" s="965"/>
      <c r="C96" s="966"/>
      <c r="D96" s="967"/>
      <c r="E96" s="955"/>
      <c r="F96" s="972" t="s">
        <v>214</v>
      </c>
      <c r="G96" s="973"/>
      <c r="H96" s="973"/>
      <c r="I96" s="973"/>
      <c r="J96" s="973"/>
      <c r="K96" s="973"/>
      <c r="L96" s="973"/>
      <c r="M96" s="974"/>
      <c r="N96" s="604"/>
      <c r="O96" s="603">
        <v>3</v>
      </c>
      <c r="P96" s="600"/>
      <c r="Q96" s="603" t="s">
        <v>309</v>
      </c>
      <c r="R96" s="600" t="s">
        <v>348</v>
      </c>
      <c r="S96" s="603" t="s">
        <v>311</v>
      </c>
      <c r="T96" s="130">
        <v>72</v>
      </c>
      <c r="U96" s="8" t="s">
        <v>301</v>
      </c>
    </row>
    <row r="97" spans="1:21" ht="14.25" customHeight="1" x14ac:dyDescent="0.25">
      <c r="A97" s="255"/>
      <c r="B97" s="860"/>
      <c r="C97" s="255"/>
      <c r="D97" s="975"/>
      <c r="E97" s="955"/>
      <c r="F97" s="961" t="s">
        <v>215</v>
      </c>
      <c r="G97" s="962"/>
      <c r="H97" s="962"/>
      <c r="I97" s="962"/>
      <c r="J97" s="962"/>
      <c r="K97" s="962"/>
      <c r="L97" s="962"/>
      <c r="M97" s="963"/>
      <c r="N97" s="604"/>
      <c r="O97" s="603">
        <v>9</v>
      </c>
      <c r="P97" s="600" t="s">
        <v>310</v>
      </c>
      <c r="Q97" s="603" t="s">
        <v>349</v>
      </c>
      <c r="R97" s="600" t="s">
        <v>350</v>
      </c>
      <c r="S97" s="603" t="s">
        <v>351</v>
      </c>
      <c r="T97" s="131"/>
      <c r="U97" s="27"/>
    </row>
    <row r="98" spans="1:21" ht="14.25" customHeight="1" x14ac:dyDescent="0.25">
      <c r="A98" s="255"/>
      <c r="B98" s="860"/>
      <c r="C98" s="255"/>
      <c r="D98" s="975"/>
      <c r="E98" s="955"/>
      <c r="F98" s="976" t="s">
        <v>342</v>
      </c>
      <c r="G98" s="977"/>
      <c r="H98" s="977"/>
      <c r="I98" s="977"/>
      <c r="J98" s="977"/>
      <c r="K98" s="977"/>
      <c r="L98" s="977"/>
      <c r="M98" s="978"/>
      <c r="N98" s="691"/>
      <c r="O98" s="690"/>
      <c r="P98" s="687">
        <v>1</v>
      </c>
      <c r="Q98" s="690">
        <v>1</v>
      </c>
      <c r="R98" s="687">
        <v>1</v>
      </c>
      <c r="S98" s="690"/>
      <c r="T98" s="261"/>
      <c r="U98" s="262"/>
    </row>
    <row r="99" spans="1:21" ht="14.25" customHeight="1" thickBot="1" x14ac:dyDescent="0.3">
      <c r="A99" s="255"/>
      <c r="B99" s="979"/>
      <c r="C99" s="980"/>
      <c r="D99" s="981"/>
      <c r="E99" s="982"/>
      <c r="F99" s="983" t="s">
        <v>66</v>
      </c>
      <c r="G99" s="984"/>
      <c r="H99" s="984"/>
      <c r="I99" s="984"/>
      <c r="J99" s="984"/>
      <c r="K99" s="984"/>
      <c r="L99" s="984"/>
      <c r="M99" s="985"/>
      <c r="N99" s="640"/>
      <c r="O99" s="64"/>
      <c r="P99" s="637"/>
      <c r="Q99" s="64"/>
      <c r="R99" s="637"/>
      <c r="S99" s="64">
        <v>216</v>
      </c>
      <c r="T99" s="132">
        <v>216</v>
      </c>
      <c r="U99" s="250" t="s">
        <v>251</v>
      </c>
    </row>
    <row r="100" spans="1:21" ht="17.25" customHeight="1" thickBot="1" x14ac:dyDescent="0.3">
      <c r="N100" s="56"/>
      <c r="O100" s="56"/>
      <c r="P100" s="56"/>
      <c r="Q100" s="56"/>
      <c r="R100" s="56"/>
      <c r="S100" s="56"/>
      <c r="T100" s="251">
        <f>SUM(T92:T99)</f>
        <v>4464</v>
      </c>
      <c r="U100" s="252" t="s">
        <v>302</v>
      </c>
    </row>
    <row r="101" spans="1:21" ht="16.5" customHeight="1" x14ac:dyDescent="0.25"/>
    <row r="102" spans="1:21" ht="16.5" customHeight="1" x14ac:dyDescent="0.25"/>
    <row r="103" spans="1:21" ht="16.5" customHeight="1" x14ac:dyDescent="0.25"/>
    <row r="104" spans="1:21" ht="16.5" customHeight="1" x14ac:dyDescent="0.25"/>
    <row r="105" spans="1:21" ht="16.5" customHeight="1" x14ac:dyDescent="0.25"/>
    <row r="106" spans="1:21" ht="16.5" customHeight="1" x14ac:dyDescent="0.25"/>
    <row r="116" ht="15" customHeight="1" x14ac:dyDescent="0.25"/>
  </sheetData>
  <mergeCells count="54">
    <mergeCell ref="B1:S1"/>
    <mergeCell ref="F99:M99"/>
    <mergeCell ref="B89:C89"/>
    <mergeCell ref="B91:C91"/>
    <mergeCell ref="E92:E99"/>
    <mergeCell ref="F92:M92"/>
    <mergeCell ref="F93:M93"/>
    <mergeCell ref="F94:M94"/>
    <mergeCell ref="B95:D96"/>
    <mergeCell ref="F95:M95"/>
    <mergeCell ref="F96:M96"/>
    <mergeCell ref="F97:M97"/>
    <mergeCell ref="F98:M98"/>
    <mergeCell ref="D74:D77"/>
    <mergeCell ref="G74:G77"/>
    <mergeCell ref="T74:T77"/>
    <mergeCell ref="D80:D82"/>
    <mergeCell ref="G80:G82"/>
    <mergeCell ref="T80:T82"/>
    <mergeCell ref="D63:D66"/>
    <mergeCell ref="G63:G66"/>
    <mergeCell ref="T63:T66"/>
    <mergeCell ref="D69:D71"/>
    <mergeCell ref="G69:G71"/>
    <mergeCell ref="T69:T71"/>
    <mergeCell ref="S7:S9"/>
    <mergeCell ref="P7:P9"/>
    <mergeCell ref="Q7:Q9"/>
    <mergeCell ref="R7:R9"/>
    <mergeCell ref="D58:D59"/>
    <mergeCell ref="G58:G60"/>
    <mergeCell ref="M7:M9"/>
    <mergeCell ref="N7:N9"/>
    <mergeCell ref="O7:O9"/>
    <mergeCell ref="G5:G9"/>
    <mergeCell ref="I5:I9"/>
    <mergeCell ref="J5:M5"/>
    <mergeCell ref="N5:O5"/>
    <mergeCell ref="D52:D53"/>
    <mergeCell ref="B2:B9"/>
    <mergeCell ref="C2:C9"/>
    <mergeCell ref="D2:D9"/>
    <mergeCell ref="E2:E9"/>
    <mergeCell ref="F2:G4"/>
    <mergeCell ref="H2:H9"/>
    <mergeCell ref="I2:M4"/>
    <mergeCell ref="N2:S4"/>
    <mergeCell ref="F5:F9"/>
    <mergeCell ref="P5:Q5"/>
    <mergeCell ref="R5:S5"/>
    <mergeCell ref="J6:J9"/>
    <mergeCell ref="K6:M6"/>
    <mergeCell ref="K7:K9"/>
    <mergeCell ref="L7:L9"/>
  </mergeCells>
  <pageMargins left="0" right="0" top="0" bottom="0" header="0" footer="0"/>
  <pageSetup paperSize="9" scale="54" fitToHeight="0" orientation="landscape" r:id="rId1"/>
  <ignoredErrors>
    <ignoredError sqref="E51:E53 E30:E31 E63:E64 E34 E36:E39 H79 E80 E76 E13:E24 O25 Q41 E43 E46:E50 S73" formulaRange="1"/>
    <ignoredError sqref="F25 R41 E44:E45 R62" formula="1" formulaRange="1"/>
    <ignoredError sqref="G57 P37 G73 H55 F21:F24 P41 M11 Q56:R5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workbookViewId="0">
      <selection activeCell="D34" sqref="D34"/>
    </sheetView>
  </sheetViews>
  <sheetFormatPr defaultRowHeight="15" x14ac:dyDescent="0.25"/>
  <cols>
    <col min="1" max="1" width="2" style="52" customWidth="1"/>
    <col min="2" max="3" width="9.140625" style="52"/>
    <col min="4" max="4" width="101" style="52" customWidth="1"/>
    <col min="5" max="5" width="20.140625" style="52" customWidth="1"/>
    <col min="6" max="16384" width="9.140625" style="52"/>
  </cols>
  <sheetData>
    <row r="1" spans="2:5" x14ac:dyDescent="0.25">
      <c r="B1" s="51"/>
    </row>
    <row r="2" spans="2:5" ht="15.75" x14ac:dyDescent="0.25">
      <c r="B2" s="53" t="s">
        <v>218</v>
      </c>
    </row>
    <row r="4" spans="2:5" ht="15.75" thickBot="1" x14ac:dyDescent="0.3"/>
    <row r="5" spans="2:5" x14ac:dyDescent="0.25">
      <c r="B5" s="475" t="s">
        <v>219</v>
      </c>
      <c r="C5" s="477" t="s">
        <v>220</v>
      </c>
      <c r="D5" s="479" t="s">
        <v>221</v>
      </c>
      <c r="E5" s="481" t="s">
        <v>222</v>
      </c>
    </row>
    <row r="6" spans="2:5" ht="15.75" thickBot="1" x14ac:dyDescent="0.3">
      <c r="B6" s="476"/>
      <c r="C6" s="478"/>
      <c r="D6" s="480"/>
      <c r="E6" s="482"/>
    </row>
    <row r="7" spans="2:5" x14ac:dyDescent="0.25">
      <c r="B7" s="483">
        <v>3</v>
      </c>
      <c r="C7" s="263" t="s">
        <v>165</v>
      </c>
      <c r="D7" s="264" t="s">
        <v>275</v>
      </c>
      <c r="E7" s="485" t="s">
        <v>170</v>
      </c>
    </row>
    <row r="8" spans="2:5" x14ac:dyDescent="0.25">
      <c r="B8" s="484"/>
      <c r="C8" s="265" t="s">
        <v>314</v>
      </c>
      <c r="D8" s="266" t="s">
        <v>359</v>
      </c>
      <c r="E8" s="486"/>
    </row>
    <row r="9" spans="2:5" ht="15.75" thickBot="1" x14ac:dyDescent="0.3">
      <c r="B9" s="484"/>
      <c r="C9" s="267" t="s">
        <v>320</v>
      </c>
      <c r="D9" s="268" t="s">
        <v>363</v>
      </c>
      <c r="E9" s="486"/>
    </row>
    <row r="10" spans="2:5" x14ac:dyDescent="0.25">
      <c r="B10" s="483">
        <v>4</v>
      </c>
      <c r="C10" s="263" t="s">
        <v>168</v>
      </c>
      <c r="D10" s="264" t="s">
        <v>273</v>
      </c>
      <c r="E10" s="485" t="s">
        <v>185</v>
      </c>
    </row>
    <row r="11" spans="2:5" ht="25.5" x14ac:dyDescent="0.25">
      <c r="B11" s="484"/>
      <c r="C11" s="265" t="s">
        <v>171</v>
      </c>
      <c r="D11" s="266" t="s">
        <v>368</v>
      </c>
      <c r="E11" s="486"/>
    </row>
    <row r="12" spans="2:5" ht="15.75" thickBot="1" x14ac:dyDescent="0.3">
      <c r="B12" s="489"/>
      <c r="C12" s="269" t="s">
        <v>278</v>
      </c>
      <c r="D12" s="270" t="s">
        <v>271</v>
      </c>
      <c r="E12" s="490"/>
    </row>
    <row r="13" spans="2:5" x14ac:dyDescent="0.25">
      <c r="B13" s="483">
        <v>4</v>
      </c>
      <c r="C13" s="54" t="s">
        <v>177</v>
      </c>
      <c r="D13" s="264" t="s">
        <v>292</v>
      </c>
      <c r="E13" s="485" t="s">
        <v>191</v>
      </c>
    </row>
    <row r="14" spans="2:5" ht="15.75" thickBot="1" x14ac:dyDescent="0.3">
      <c r="B14" s="489"/>
      <c r="C14" s="182" t="s">
        <v>178</v>
      </c>
      <c r="D14" s="183" t="s">
        <v>179</v>
      </c>
      <c r="E14" s="490"/>
    </row>
    <row r="15" spans="2:5" ht="16.5" customHeight="1" x14ac:dyDescent="0.25">
      <c r="B15" s="483">
        <v>5</v>
      </c>
      <c r="C15" s="54" t="s">
        <v>184</v>
      </c>
      <c r="D15" s="264" t="s">
        <v>294</v>
      </c>
      <c r="E15" s="485" t="s">
        <v>252</v>
      </c>
    </row>
    <row r="16" spans="2:5" ht="14.25" customHeight="1" x14ac:dyDescent="0.25">
      <c r="B16" s="484"/>
      <c r="C16" s="276" t="s">
        <v>186</v>
      </c>
      <c r="D16" s="266" t="s">
        <v>362</v>
      </c>
      <c r="E16" s="486"/>
    </row>
    <row r="17" spans="2:5" x14ac:dyDescent="0.25">
      <c r="B17" s="484"/>
      <c r="C17" s="276" t="s">
        <v>187</v>
      </c>
      <c r="D17" s="181" t="s">
        <v>179</v>
      </c>
      <c r="E17" s="486"/>
    </row>
    <row r="18" spans="2:5" ht="15.75" thickBot="1" x14ac:dyDescent="0.3">
      <c r="B18" s="484"/>
      <c r="C18" s="276" t="s">
        <v>188</v>
      </c>
      <c r="D18" s="181" t="s">
        <v>181</v>
      </c>
      <c r="E18" s="486"/>
    </row>
    <row r="19" spans="2:5" x14ac:dyDescent="0.25">
      <c r="B19" s="483">
        <v>6</v>
      </c>
      <c r="C19" s="54" t="s">
        <v>190</v>
      </c>
      <c r="D19" s="264" t="s">
        <v>281</v>
      </c>
      <c r="E19" s="485" t="s">
        <v>250</v>
      </c>
    </row>
    <row r="20" spans="2:5" x14ac:dyDescent="0.25">
      <c r="B20" s="484"/>
      <c r="C20" s="276" t="s">
        <v>192</v>
      </c>
      <c r="D20" s="181" t="s">
        <v>179</v>
      </c>
      <c r="E20" s="486"/>
    </row>
    <row r="21" spans="2:5" ht="15.75" thickBot="1" x14ac:dyDescent="0.3">
      <c r="B21" s="484"/>
      <c r="C21" s="276" t="s">
        <v>193</v>
      </c>
      <c r="D21" s="181" t="s">
        <v>181</v>
      </c>
      <c r="E21" s="486"/>
    </row>
    <row r="22" spans="2:5" x14ac:dyDescent="0.25">
      <c r="B22" s="487">
        <v>6</v>
      </c>
      <c r="C22" s="54" t="s">
        <v>195</v>
      </c>
      <c r="D22" s="264" t="s">
        <v>296</v>
      </c>
      <c r="E22" s="485" t="s">
        <v>306</v>
      </c>
    </row>
    <row r="23" spans="2:5" x14ac:dyDescent="0.25">
      <c r="B23" s="488"/>
      <c r="C23" s="276" t="s">
        <v>246</v>
      </c>
      <c r="D23" s="266" t="s">
        <v>297</v>
      </c>
      <c r="E23" s="486"/>
    </row>
    <row r="24" spans="2:5" x14ac:dyDescent="0.25">
      <c r="B24" s="488"/>
      <c r="C24" s="276" t="s">
        <v>196</v>
      </c>
      <c r="D24" s="181" t="s">
        <v>179</v>
      </c>
      <c r="E24" s="486"/>
    </row>
    <row r="25" spans="2:5" ht="15.75" thickBot="1" x14ac:dyDescent="0.3">
      <c r="B25" s="488"/>
      <c r="C25" s="182" t="s">
        <v>197</v>
      </c>
      <c r="D25" s="185" t="s">
        <v>181</v>
      </c>
      <c r="E25" s="486"/>
    </row>
    <row r="26" spans="2:5" x14ac:dyDescent="0.25">
      <c r="B26" s="483">
        <v>4</v>
      </c>
      <c r="C26" s="54" t="s">
        <v>245</v>
      </c>
      <c r="D26" s="285" t="s">
        <v>282</v>
      </c>
      <c r="E26" s="485" t="s">
        <v>345</v>
      </c>
    </row>
    <row r="27" spans="2:5" x14ac:dyDescent="0.25">
      <c r="B27" s="484"/>
      <c r="C27" s="276" t="s">
        <v>243</v>
      </c>
      <c r="D27" s="181" t="s">
        <v>179</v>
      </c>
      <c r="E27" s="486"/>
    </row>
    <row r="28" spans="2:5" ht="15.75" thickBot="1" x14ac:dyDescent="0.3">
      <c r="B28" s="489"/>
      <c r="C28" s="182" t="s">
        <v>244</v>
      </c>
      <c r="D28" s="183" t="s">
        <v>181</v>
      </c>
      <c r="E28" s="490"/>
    </row>
    <row r="29" spans="2:5" x14ac:dyDescent="0.25">
      <c r="B29" s="55"/>
      <c r="C29" s="56"/>
      <c r="D29" s="184"/>
      <c r="E29" s="55"/>
    </row>
    <row r="30" spans="2:5" ht="15.75" x14ac:dyDescent="0.25">
      <c r="B30" s="49" t="s">
        <v>62</v>
      </c>
      <c r="C30" s="49"/>
      <c r="D30" s="49"/>
    </row>
    <row r="31" spans="2:5" ht="15.75" x14ac:dyDescent="0.25">
      <c r="B31" s="49"/>
      <c r="C31" s="49"/>
      <c r="D31" s="49"/>
    </row>
    <row r="32" spans="2:5" ht="15.75" x14ac:dyDescent="0.25">
      <c r="B32" s="57" t="s">
        <v>223</v>
      </c>
      <c r="C32" s="58"/>
      <c r="D32" s="49"/>
    </row>
    <row r="33" spans="2:4" ht="15.75" x14ac:dyDescent="0.25">
      <c r="B33" s="57" t="s">
        <v>224</v>
      </c>
      <c r="C33" s="58"/>
      <c r="D33" s="49"/>
    </row>
    <row r="34" spans="2:4" ht="15.75" x14ac:dyDescent="0.25">
      <c r="B34" s="57" t="s">
        <v>225</v>
      </c>
      <c r="C34" s="58"/>
      <c r="D34" s="49"/>
    </row>
    <row r="35" spans="2:4" ht="15.75" x14ac:dyDescent="0.25">
      <c r="B35" s="57" t="s">
        <v>226</v>
      </c>
      <c r="C35" s="58"/>
      <c r="D35" s="49"/>
    </row>
    <row r="36" spans="2:4" ht="15.75" x14ac:dyDescent="0.25">
      <c r="B36" s="57" t="s">
        <v>227</v>
      </c>
      <c r="C36" s="58"/>
      <c r="D36" s="49"/>
    </row>
    <row r="37" spans="2:4" ht="15.75" x14ac:dyDescent="0.25">
      <c r="B37" s="57" t="s">
        <v>228</v>
      </c>
      <c r="C37" s="58"/>
      <c r="D37" s="49"/>
    </row>
    <row r="38" spans="2:4" ht="15.75" x14ac:dyDescent="0.25">
      <c r="B38" s="49"/>
      <c r="C38" s="49"/>
      <c r="D38" s="49"/>
    </row>
  </sheetData>
  <mergeCells count="18">
    <mergeCell ref="B22:B25"/>
    <mergeCell ref="E22:E25"/>
    <mergeCell ref="B10:B12"/>
    <mergeCell ref="E10:E12"/>
    <mergeCell ref="B26:B28"/>
    <mergeCell ref="E26:E28"/>
    <mergeCell ref="B13:B14"/>
    <mergeCell ref="E13:E14"/>
    <mergeCell ref="B19:B21"/>
    <mergeCell ref="E19:E21"/>
    <mergeCell ref="B15:B18"/>
    <mergeCell ref="E15:E18"/>
    <mergeCell ref="B5:B6"/>
    <mergeCell ref="C5:C6"/>
    <mergeCell ref="D5:D6"/>
    <mergeCell ref="E5:E6"/>
    <mergeCell ref="B7:B9"/>
    <mergeCell ref="E7:E9"/>
  </mergeCells>
  <pageMargins left="0.7" right="0.7" top="0.75" bottom="0.75" header="0.3" footer="0.3"/>
  <pageSetup paperSize="9" scale="9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E24" sqref="E24"/>
    </sheetView>
  </sheetViews>
  <sheetFormatPr defaultRowHeight="15.75" x14ac:dyDescent="0.25"/>
  <cols>
    <col min="1" max="1" width="9.140625" style="255"/>
    <col min="2" max="2" width="4.28515625" style="255" customWidth="1"/>
    <col min="3" max="3" width="68.28515625" style="255" customWidth="1"/>
    <col min="4" max="5" width="22.5703125" style="255" customWidth="1"/>
    <col min="6" max="6" width="9.7109375" style="255" customWidth="1"/>
    <col min="7" max="7" width="10.7109375" style="255" customWidth="1"/>
    <col min="8" max="8" width="11.140625" style="255" customWidth="1"/>
    <col min="9" max="16384" width="9.140625" style="255"/>
  </cols>
  <sheetData>
    <row r="1" spans="2:8" s="254" customFormat="1" x14ac:dyDescent="0.25">
      <c r="B1" s="253"/>
      <c r="C1" s="253"/>
    </row>
    <row r="2" spans="2:8" x14ac:dyDescent="0.25">
      <c r="B2" s="4" t="s">
        <v>229</v>
      </c>
    </row>
    <row r="3" spans="2:8" ht="16.5" thickBot="1" x14ac:dyDescent="0.3"/>
    <row r="4" spans="2:8" ht="33" customHeight="1" x14ac:dyDescent="0.25">
      <c r="B4" s="497" t="s">
        <v>230</v>
      </c>
      <c r="C4" s="499" t="s">
        <v>231</v>
      </c>
      <c r="D4" s="499" t="s">
        <v>232</v>
      </c>
      <c r="E4" s="499" t="s">
        <v>233</v>
      </c>
      <c r="F4" s="499" t="s">
        <v>234</v>
      </c>
      <c r="G4" s="495" t="s">
        <v>235</v>
      </c>
      <c r="H4" s="496"/>
    </row>
    <row r="5" spans="2:8" ht="16.5" thickBot="1" x14ac:dyDescent="0.3">
      <c r="B5" s="498"/>
      <c r="C5" s="500"/>
      <c r="D5" s="500"/>
      <c r="E5" s="500"/>
      <c r="F5" s="500"/>
      <c r="G5" s="72" t="s">
        <v>79</v>
      </c>
      <c r="H5" s="73" t="s">
        <v>236</v>
      </c>
    </row>
    <row r="6" spans="2:8" s="256" customFormat="1" ht="25.5" customHeight="1" x14ac:dyDescent="0.25">
      <c r="B6" s="491">
        <v>1</v>
      </c>
      <c r="C6" s="493" t="s">
        <v>291</v>
      </c>
      <c r="D6" s="60" t="s">
        <v>253</v>
      </c>
      <c r="E6" s="511" t="s">
        <v>255</v>
      </c>
      <c r="F6" s="186" t="s">
        <v>58</v>
      </c>
      <c r="G6" s="61">
        <v>1</v>
      </c>
      <c r="H6" s="62">
        <v>36</v>
      </c>
    </row>
    <row r="7" spans="2:8" s="256" customFormat="1" ht="25.5" customHeight="1" thickBot="1" x14ac:dyDescent="0.3">
      <c r="B7" s="492"/>
      <c r="C7" s="494" t="s">
        <v>291</v>
      </c>
      <c r="D7" s="63" t="s">
        <v>254</v>
      </c>
      <c r="E7" s="512"/>
      <c r="F7" s="210" t="s">
        <v>263</v>
      </c>
      <c r="G7" s="59">
        <v>1</v>
      </c>
      <c r="H7" s="64">
        <v>36</v>
      </c>
    </row>
    <row r="8" spans="2:8" s="256" customFormat="1" ht="25.5" customHeight="1" x14ac:dyDescent="0.25">
      <c r="B8" s="491">
        <v>2</v>
      </c>
      <c r="C8" s="513" t="s">
        <v>293</v>
      </c>
      <c r="D8" s="60" t="s">
        <v>253</v>
      </c>
      <c r="E8" s="511" t="s">
        <v>255</v>
      </c>
      <c r="F8" s="501" t="s">
        <v>263</v>
      </c>
      <c r="G8" s="61">
        <v>1</v>
      </c>
      <c r="H8" s="62">
        <v>36</v>
      </c>
    </row>
    <row r="9" spans="2:8" s="256" customFormat="1" ht="25.5" customHeight="1" thickBot="1" x14ac:dyDescent="0.3">
      <c r="B9" s="492"/>
      <c r="C9" s="514" t="s">
        <v>293</v>
      </c>
      <c r="D9" s="63" t="s">
        <v>254</v>
      </c>
      <c r="E9" s="512"/>
      <c r="F9" s="502"/>
      <c r="G9" s="59">
        <v>1</v>
      </c>
      <c r="H9" s="64">
        <v>36</v>
      </c>
    </row>
    <row r="10" spans="2:8" s="256" customFormat="1" ht="25.5" customHeight="1" x14ac:dyDescent="0.25">
      <c r="B10" s="491">
        <v>3</v>
      </c>
      <c r="C10" s="513" t="s">
        <v>280</v>
      </c>
      <c r="D10" s="60" t="s">
        <v>253</v>
      </c>
      <c r="E10" s="511" t="s">
        <v>255</v>
      </c>
      <c r="F10" s="501" t="s">
        <v>256</v>
      </c>
      <c r="G10" s="61">
        <v>1</v>
      </c>
      <c r="H10" s="62">
        <v>36</v>
      </c>
    </row>
    <row r="11" spans="2:8" s="256" customFormat="1" ht="25.5" customHeight="1" thickBot="1" x14ac:dyDescent="0.3">
      <c r="B11" s="492"/>
      <c r="C11" s="514" t="s">
        <v>280</v>
      </c>
      <c r="D11" s="63" t="s">
        <v>254</v>
      </c>
      <c r="E11" s="512"/>
      <c r="F11" s="502"/>
      <c r="G11" s="59">
        <v>1</v>
      </c>
      <c r="H11" s="64">
        <v>36</v>
      </c>
    </row>
    <row r="12" spans="2:8" s="256" customFormat="1" ht="25.5" customHeight="1" x14ac:dyDescent="0.25">
      <c r="B12" s="491">
        <v>4</v>
      </c>
      <c r="C12" s="493" t="s">
        <v>295</v>
      </c>
      <c r="D12" s="60" t="s">
        <v>253</v>
      </c>
      <c r="E12" s="511" t="s">
        <v>255</v>
      </c>
      <c r="F12" s="501" t="s">
        <v>256</v>
      </c>
      <c r="G12" s="61">
        <v>1</v>
      </c>
      <c r="H12" s="62">
        <v>36</v>
      </c>
    </row>
    <row r="13" spans="2:8" s="256" customFormat="1" ht="25.5" customHeight="1" thickBot="1" x14ac:dyDescent="0.3">
      <c r="B13" s="492"/>
      <c r="C13" s="494" t="s">
        <v>295</v>
      </c>
      <c r="D13" s="63" t="s">
        <v>254</v>
      </c>
      <c r="E13" s="512"/>
      <c r="F13" s="502"/>
      <c r="G13" s="112">
        <v>1</v>
      </c>
      <c r="H13" s="113">
        <v>36</v>
      </c>
    </row>
    <row r="14" spans="2:8" s="256" customFormat="1" ht="25.5" customHeight="1" x14ac:dyDescent="0.25">
      <c r="B14" s="515">
        <v>5</v>
      </c>
      <c r="C14" s="511" t="s">
        <v>313</v>
      </c>
      <c r="D14" s="60" t="s">
        <v>253</v>
      </c>
      <c r="E14" s="511" t="s">
        <v>255</v>
      </c>
      <c r="F14" s="503">
        <v>4</v>
      </c>
      <c r="G14" s="61">
        <v>1</v>
      </c>
      <c r="H14" s="62">
        <v>36</v>
      </c>
    </row>
    <row r="15" spans="2:8" s="256" customFormat="1" ht="25.5" customHeight="1" thickBot="1" x14ac:dyDescent="0.3">
      <c r="B15" s="516"/>
      <c r="C15" s="512" t="s">
        <v>312</v>
      </c>
      <c r="D15" s="63" t="s">
        <v>254</v>
      </c>
      <c r="E15" s="512"/>
      <c r="F15" s="504"/>
      <c r="G15" s="59">
        <v>1</v>
      </c>
      <c r="H15" s="64">
        <v>36</v>
      </c>
    </row>
    <row r="16" spans="2:8" ht="25.5" customHeight="1" thickBot="1" x14ac:dyDescent="0.3">
      <c r="B16" s="505" t="s">
        <v>237</v>
      </c>
      <c r="C16" s="506"/>
      <c r="D16" s="507"/>
      <c r="E16" s="65" t="s">
        <v>238</v>
      </c>
      <c r="F16" s="66">
        <v>6</v>
      </c>
      <c r="G16" s="66">
        <v>4</v>
      </c>
      <c r="H16" s="67">
        <v>144</v>
      </c>
    </row>
    <row r="17" spans="2:8" s="4" customFormat="1" ht="25.5" customHeight="1" thickBot="1" x14ac:dyDescent="0.3">
      <c r="B17" s="508" t="s">
        <v>206</v>
      </c>
      <c r="C17" s="509"/>
      <c r="D17" s="509"/>
      <c r="E17" s="509"/>
      <c r="F17" s="510"/>
      <c r="G17" s="257">
        <f>SUM(G6:G16)</f>
        <v>14</v>
      </c>
      <c r="H17" s="126">
        <f>SUM(H6:H16)</f>
        <v>504</v>
      </c>
    </row>
  </sheetData>
  <mergeCells count="27">
    <mergeCell ref="F14:F15"/>
    <mergeCell ref="B16:D16"/>
    <mergeCell ref="B17:F17"/>
    <mergeCell ref="B6:B7"/>
    <mergeCell ref="C6:C7"/>
    <mergeCell ref="E6:E7"/>
    <mergeCell ref="B8:B9"/>
    <mergeCell ref="C8:C9"/>
    <mergeCell ref="E8:E9"/>
    <mergeCell ref="B10:B11"/>
    <mergeCell ref="C10:C11"/>
    <mergeCell ref="E10:E11"/>
    <mergeCell ref="B14:B15"/>
    <mergeCell ref="C14:C15"/>
    <mergeCell ref="E14:E15"/>
    <mergeCell ref="E12:E13"/>
    <mergeCell ref="B12:B13"/>
    <mergeCell ref="C12:C13"/>
    <mergeCell ref="G4:H4"/>
    <mergeCell ref="B4:B5"/>
    <mergeCell ref="C4:C5"/>
    <mergeCell ref="D4:D5"/>
    <mergeCell ref="E4:E5"/>
    <mergeCell ref="F4:F5"/>
    <mergeCell ref="F8:F9"/>
    <mergeCell ref="F10:F11"/>
    <mergeCell ref="F12:F13"/>
  </mergeCells>
  <pageMargins left="0.7" right="0.7" top="0.75" bottom="0.75" header="0.3" footer="0.3"/>
  <pageSetup paperSize="9" scale="82" fitToHeight="0" orientation="landscape" verticalDpi="0" r:id="rId1"/>
  <ignoredErrors>
    <ignoredError sqref="F6 F13 F11 F9 F7:F8 F10 F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1"/>
  <sheetViews>
    <sheetView topLeftCell="A67" zoomScale="75" zoomScaleNormal="75" workbookViewId="0">
      <selection activeCell="M73" sqref="M73"/>
    </sheetView>
  </sheetViews>
  <sheetFormatPr defaultRowHeight="15" x14ac:dyDescent="0.25"/>
  <cols>
    <col min="1" max="1" width="2.7109375" style="214" customWidth="1"/>
    <col min="2" max="2" width="11.28515625" style="56" customWidth="1"/>
    <col min="3" max="3" width="65.140625" style="214" customWidth="1"/>
    <col min="4" max="4" width="22.28515625" style="214" customWidth="1"/>
    <col min="5" max="14" width="9.5703125" style="214" customWidth="1"/>
    <col min="15" max="15" width="8.85546875" style="6" customWidth="1"/>
    <col min="16" max="16" width="10" style="214" customWidth="1"/>
    <col min="17" max="17" width="8" style="214" customWidth="1"/>
    <col min="18" max="16384" width="9.140625" style="214"/>
  </cols>
  <sheetData>
    <row r="1" spans="2:15" s="213" customFormat="1" ht="33" customHeight="1" thickBot="1" x14ac:dyDescent="0.3">
      <c r="B1" s="448" t="s">
        <v>353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9"/>
      <c r="N1" s="449"/>
      <c r="O1" s="196"/>
    </row>
    <row r="2" spans="2:15" ht="15" customHeight="1" x14ac:dyDescent="0.25">
      <c r="B2" s="450" t="s">
        <v>87</v>
      </c>
      <c r="C2" s="450" t="s">
        <v>88</v>
      </c>
      <c r="D2" s="450" t="s">
        <v>89</v>
      </c>
      <c r="E2" s="453" t="s">
        <v>91</v>
      </c>
      <c r="F2" s="459"/>
      <c r="G2" s="453" t="s">
        <v>94</v>
      </c>
      <c r="H2" s="454"/>
      <c r="I2" s="454"/>
      <c r="J2" s="454"/>
      <c r="K2" s="454"/>
      <c r="L2" s="459"/>
    </row>
    <row r="3" spans="2:15" x14ac:dyDescent="0.25">
      <c r="B3" s="451"/>
      <c r="C3" s="451"/>
      <c r="D3" s="451"/>
      <c r="E3" s="455"/>
      <c r="F3" s="460"/>
      <c r="G3" s="455"/>
      <c r="H3" s="456"/>
      <c r="I3" s="456"/>
      <c r="J3" s="456"/>
      <c r="K3" s="456"/>
      <c r="L3" s="460"/>
    </row>
    <row r="4" spans="2:15" ht="33.75" customHeight="1" thickBot="1" x14ac:dyDescent="0.3">
      <c r="B4" s="451"/>
      <c r="C4" s="451"/>
      <c r="D4" s="451"/>
      <c r="E4" s="457"/>
      <c r="F4" s="461"/>
      <c r="G4" s="457"/>
      <c r="H4" s="458"/>
      <c r="I4" s="458"/>
      <c r="J4" s="458"/>
      <c r="K4" s="458"/>
      <c r="L4" s="461"/>
    </row>
    <row r="5" spans="2:15" ht="25.5" customHeight="1" thickBot="1" x14ac:dyDescent="0.3">
      <c r="B5" s="451"/>
      <c r="C5" s="451"/>
      <c r="D5" s="451"/>
      <c r="E5" s="462" t="s">
        <v>95</v>
      </c>
      <c r="F5" s="467" t="s">
        <v>96</v>
      </c>
      <c r="G5" s="465" t="s">
        <v>99</v>
      </c>
      <c r="H5" s="466"/>
      <c r="I5" s="465" t="s">
        <v>100</v>
      </c>
      <c r="J5" s="466"/>
      <c r="K5" s="465" t="s">
        <v>101</v>
      </c>
      <c r="L5" s="466"/>
    </row>
    <row r="6" spans="2:15" ht="47.25" customHeight="1" thickBot="1" x14ac:dyDescent="0.3">
      <c r="B6" s="451"/>
      <c r="C6" s="451"/>
      <c r="D6" s="451"/>
      <c r="E6" s="463"/>
      <c r="F6" s="468"/>
      <c r="G6" s="68" t="s">
        <v>104</v>
      </c>
      <c r="H6" s="282" t="s">
        <v>105</v>
      </c>
      <c r="I6" s="68" t="s">
        <v>106</v>
      </c>
      <c r="J6" s="282" t="s">
        <v>107</v>
      </c>
      <c r="K6" s="68" t="s">
        <v>108</v>
      </c>
      <c r="L6" s="282" t="s">
        <v>109</v>
      </c>
    </row>
    <row r="7" spans="2:15" ht="11.25" customHeight="1" x14ac:dyDescent="0.25">
      <c r="B7" s="451"/>
      <c r="C7" s="451"/>
      <c r="D7" s="451"/>
      <c r="E7" s="463"/>
      <c r="F7" s="468"/>
      <c r="G7" s="462" t="s">
        <v>113</v>
      </c>
      <c r="H7" s="467" t="s">
        <v>316</v>
      </c>
      <c r="I7" s="462" t="s">
        <v>113</v>
      </c>
      <c r="J7" s="467" t="s">
        <v>326</v>
      </c>
      <c r="K7" s="462" t="s">
        <v>328</v>
      </c>
      <c r="L7" s="467" t="s">
        <v>329</v>
      </c>
    </row>
    <row r="8" spans="2:15" ht="11.25" customHeight="1" x14ac:dyDescent="0.25">
      <c r="B8" s="451"/>
      <c r="C8" s="451"/>
      <c r="D8" s="451"/>
      <c r="E8" s="463"/>
      <c r="F8" s="468"/>
      <c r="G8" s="463"/>
      <c r="H8" s="468"/>
      <c r="I8" s="463"/>
      <c r="J8" s="468"/>
      <c r="K8" s="463"/>
      <c r="L8" s="468"/>
    </row>
    <row r="9" spans="2:15" ht="94.5" customHeight="1" thickBot="1" x14ac:dyDescent="0.3">
      <c r="B9" s="452"/>
      <c r="C9" s="452"/>
      <c r="D9" s="452"/>
      <c r="E9" s="464"/>
      <c r="F9" s="469"/>
      <c r="G9" s="464"/>
      <c r="H9" s="469"/>
      <c r="I9" s="464"/>
      <c r="J9" s="469"/>
      <c r="K9" s="464"/>
      <c r="L9" s="469"/>
    </row>
    <row r="10" spans="2:15" ht="15.75" thickBot="1" x14ac:dyDescent="0.3">
      <c r="B10" s="5">
        <v>1</v>
      </c>
      <c r="C10" s="5">
        <v>2</v>
      </c>
      <c r="D10" s="5">
        <v>3</v>
      </c>
      <c r="E10" s="68">
        <v>5</v>
      </c>
      <c r="F10" s="287">
        <v>6</v>
      </c>
      <c r="G10" s="286">
        <v>13</v>
      </c>
      <c r="H10" s="281">
        <v>14</v>
      </c>
      <c r="I10" s="68">
        <v>15</v>
      </c>
      <c r="J10" s="281">
        <v>16</v>
      </c>
      <c r="K10" s="68">
        <v>17</v>
      </c>
      <c r="L10" s="281">
        <v>18</v>
      </c>
      <c r="M10" s="7"/>
    </row>
    <row r="11" spans="2:15" s="81" customFormat="1" ht="29.25" customHeight="1" thickBot="1" x14ac:dyDescent="0.3">
      <c r="B11" s="329" t="s">
        <v>357</v>
      </c>
      <c r="C11" s="330" t="s">
        <v>114</v>
      </c>
      <c r="D11" s="331" t="s">
        <v>115</v>
      </c>
      <c r="E11" s="332">
        <f>SUM(E12,E21,E25,)</f>
        <v>18</v>
      </c>
      <c r="F11" s="334">
        <f>SUM(F12:F27)</f>
        <v>0</v>
      </c>
      <c r="G11" s="335">
        <f t="shared" ref="G11:L11" si="0">SUM(G12,G21,G25,)</f>
        <v>0</v>
      </c>
      <c r="H11" s="334">
        <f t="shared" si="0"/>
        <v>0</v>
      </c>
      <c r="I11" s="332">
        <f t="shared" si="0"/>
        <v>0</v>
      </c>
      <c r="J11" s="334">
        <f t="shared" si="0"/>
        <v>0</v>
      </c>
      <c r="K11" s="332">
        <f t="shared" si="0"/>
        <v>0</v>
      </c>
      <c r="L11" s="334">
        <f t="shared" si="0"/>
        <v>0</v>
      </c>
      <c r="M11" s="292"/>
    </row>
    <row r="12" spans="2:15" s="228" customFormat="1" ht="15" customHeight="1" x14ac:dyDescent="0.25">
      <c r="B12" s="337"/>
      <c r="C12" s="338" t="s">
        <v>259</v>
      </c>
      <c r="D12" s="339" t="s">
        <v>116</v>
      </c>
      <c r="E12" s="340">
        <f t="shared" ref="E12:F12" si="1">SUM(E13:E20)</f>
        <v>12</v>
      </c>
      <c r="F12" s="342">
        <f t="shared" si="1"/>
        <v>0</v>
      </c>
      <c r="G12" s="343">
        <f t="shared" ref="G12:L12" si="2">SUM(G13:G20)</f>
        <v>0</v>
      </c>
      <c r="H12" s="341">
        <f t="shared" si="2"/>
        <v>0</v>
      </c>
      <c r="I12" s="340">
        <f t="shared" si="2"/>
        <v>0</v>
      </c>
      <c r="J12" s="342">
        <f t="shared" si="2"/>
        <v>0</v>
      </c>
      <c r="K12" s="340">
        <f t="shared" si="2"/>
        <v>0</v>
      </c>
      <c r="L12" s="342">
        <f t="shared" si="2"/>
        <v>0</v>
      </c>
      <c r="N12" s="117"/>
      <c r="O12" s="81"/>
    </row>
    <row r="13" spans="2:15" ht="15" customHeight="1" x14ac:dyDescent="0.25">
      <c r="B13" s="8" t="s">
        <v>117</v>
      </c>
      <c r="C13" s="9" t="s">
        <v>118</v>
      </c>
      <c r="D13" s="215" t="s">
        <v>119</v>
      </c>
      <c r="E13" s="10">
        <v>6</v>
      </c>
      <c r="F13" s="13"/>
      <c r="G13" s="14" t="s">
        <v>330</v>
      </c>
      <c r="H13" s="15" t="s">
        <v>248</v>
      </c>
      <c r="I13" s="275"/>
      <c r="J13" s="277"/>
      <c r="K13" s="275"/>
      <c r="L13" s="277"/>
      <c r="N13" s="118"/>
      <c r="O13" s="280"/>
    </row>
    <row r="14" spans="2:15" ht="15" customHeight="1" x14ac:dyDescent="0.25">
      <c r="B14" s="8" t="s">
        <v>120</v>
      </c>
      <c r="C14" s="9" t="s">
        <v>121</v>
      </c>
      <c r="D14" s="215" t="s">
        <v>122</v>
      </c>
      <c r="E14" s="10"/>
      <c r="F14" s="13"/>
      <c r="G14" s="14" t="s">
        <v>330</v>
      </c>
      <c r="H14" s="16" t="s">
        <v>131</v>
      </c>
      <c r="I14" s="275"/>
      <c r="J14" s="277"/>
      <c r="K14" s="275"/>
      <c r="L14" s="277"/>
      <c r="N14" s="119"/>
      <c r="O14" s="280"/>
    </row>
    <row r="15" spans="2:15" ht="15" customHeight="1" x14ac:dyDescent="0.25">
      <c r="B15" s="8" t="s">
        <v>123</v>
      </c>
      <c r="C15" s="9" t="s">
        <v>124</v>
      </c>
      <c r="D15" s="215" t="s">
        <v>122</v>
      </c>
      <c r="E15" s="10"/>
      <c r="F15" s="13"/>
      <c r="G15" s="14" t="s">
        <v>330</v>
      </c>
      <c r="H15" s="16" t="s">
        <v>131</v>
      </c>
      <c r="I15" s="275"/>
      <c r="J15" s="277"/>
      <c r="K15" s="275"/>
      <c r="L15" s="277"/>
      <c r="N15" s="187"/>
      <c r="O15" s="81"/>
    </row>
    <row r="16" spans="2:15" ht="15" customHeight="1" x14ac:dyDescent="0.25">
      <c r="B16" s="8" t="s">
        <v>125</v>
      </c>
      <c r="C16" s="9" t="s">
        <v>126</v>
      </c>
      <c r="D16" s="215" t="s">
        <v>122</v>
      </c>
      <c r="E16" s="10"/>
      <c r="F16" s="13"/>
      <c r="G16" s="14" t="s">
        <v>330</v>
      </c>
      <c r="H16" s="16" t="s">
        <v>131</v>
      </c>
      <c r="I16" s="275"/>
      <c r="J16" s="277"/>
      <c r="K16" s="275"/>
      <c r="L16" s="277"/>
    </row>
    <row r="17" spans="2:17" ht="15" customHeight="1" x14ac:dyDescent="0.25">
      <c r="B17" s="8" t="s">
        <v>127</v>
      </c>
      <c r="C17" s="9" t="s">
        <v>128</v>
      </c>
      <c r="D17" s="215" t="s">
        <v>119</v>
      </c>
      <c r="E17" s="10">
        <v>6</v>
      </c>
      <c r="F17" s="13"/>
      <c r="G17" s="14" t="s">
        <v>330</v>
      </c>
      <c r="H17" s="15" t="s">
        <v>248</v>
      </c>
      <c r="I17" s="275"/>
      <c r="J17" s="277"/>
      <c r="K17" s="275"/>
      <c r="L17" s="277"/>
    </row>
    <row r="18" spans="2:17" s="6" customFormat="1" ht="15" customHeight="1" x14ac:dyDescent="0.25">
      <c r="B18" s="50" t="s">
        <v>129</v>
      </c>
      <c r="C18" s="50" t="s">
        <v>130</v>
      </c>
      <c r="D18" s="216" t="s">
        <v>131</v>
      </c>
      <c r="E18" s="217"/>
      <c r="F18" s="218"/>
      <c r="G18" s="219"/>
      <c r="H18" s="16" t="s">
        <v>131</v>
      </c>
      <c r="I18" s="217"/>
      <c r="J18" s="218"/>
      <c r="K18" s="217"/>
      <c r="L18" s="218"/>
    </row>
    <row r="19" spans="2:17" ht="15" customHeight="1" x14ac:dyDescent="0.25">
      <c r="B19" s="8" t="s">
        <v>132</v>
      </c>
      <c r="C19" s="9" t="s">
        <v>133</v>
      </c>
      <c r="D19" s="215" t="s">
        <v>122</v>
      </c>
      <c r="E19" s="10"/>
      <c r="F19" s="13"/>
      <c r="G19" s="14" t="s">
        <v>330</v>
      </c>
      <c r="H19" s="16" t="s">
        <v>131</v>
      </c>
      <c r="I19" s="275"/>
      <c r="J19" s="277"/>
      <c r="K19" s="275"/>
      <c r="L19" s="277"/>
    </row>
    <row r="20" spans="2:17" ht="15" customHeight="1" x14ac:dyDescent="0.25">
      <c r="B20" s="8" t="s">
        <v>134</v>
      </c>
      <c r="C20" s="9" t="s">
        <v>135</v>
      </c>
      <c r="D20" s="215" t="s">
        <v>122</v>
      </c>
      <c r="E20" s="10"/>
      <c r="F20" s="13"/>
      <c r="G20" s="71" t="s">
        <v>330</v>
      </c>
      <c r="H20" s="16" t="s">
        <v>131</v>
      </c>
      <c r="I20" s="275"/>
      <c r="J20" s="277"/>
      <c r="K20" s="275"/>
      <c r="L20" s="277"/>
    </row>
    <row r="21" spans="2:17" s="228" customFormat="1" ht="17.25" customHeight="1" x14ac:dyDescent="0.25">
      <c r="B21" s="344"/>
      <c r="C21" s="345" t="s">
        <v>136</v>
      </c>
      <c r="D21" s="346" t="s">
        <v>137</v>
      </c>
      <c r="E21" s="347">
        <f>SUM(E22:E23)</f>
        <v>6</v>
      </c>
      <c r="F21" s="349">
        <f t="shared" ref="F21" si="3">SUM(F22:F24)</f>
        <v>0</v>
      </c>
      <c r="G21" s="350">
        <f>SUM(G22:G24)</f>
        <v>0</v>
      </c>
      <c r="H21" s="348">
        <f>SUM(H22:H24)</f>
        <v>0</v>
      </c>
      <c r="I21" s="347">
        <f t="shared" ref="I21:L21" si="4">SUM(I22:I23)</f>
        <v>0</v>
      </c>
      <c r="J21" s="349">
        <f t="shared" si="4"/>
        <v>0</v>
      </c>
      <c r="K21" s="347">
        <f t="shared" si="4"/>
        <v>0</v>
      </c>
      <c r="L21" s="349">
        <f t="shared" si="4"/>
        <v>0</v>
      </c>
    </row>
    <row r="22" spans="2:17" x14ac:dyDescent="0.25">
      <c r="B22" s="8" t="s">
        <v>138</v>
      </c>
      <c r="C22" s="9" t="s">
        <v>217</v>
      </c>
      <c r="D22" s="215" t="s">
        <v>119</v>
      </c>
      <c r="E22" s="10">
        <v>6</v>
      </c>
      <c r="F22" s="13"/>
      <c r="G22" s="17" t="s">
        <v>330</v>
      </c>
      <c r="H22" s="74" t="s">
        <v>248</v>
      </c>
      <c r="I22" s="275"/>
      <c r="J22" s="277"/>
      <c r="K22" s="275"/>
      <c r="L22" s="277"/>
      <c r="N22" s="208"/>
      <c r="O22" s="208"/>
      <c r="P22" s="208"/>
      <c r="Q22" s="197"/>
    </row>
    <row r="23" spans="2:17" x14ac:dyDescent="0.25">
      <c r="B23" s="8" t="s">
        <v>139</v>
      </c>
      <c r="C23" s="19" t="s">
        <v>140</v>
      </c>
      <c r="D23" s="215" t="s">
        <v>122</v>
      </c>
      <c r="E23" s="10"/>
      <c r="F23" s="13"/>
      <c r="G23" s="14" t="s">
        <v>330</v>
      </c>
      <c r="H23" s="16" t="s">
        <v>131</v>
      </c>
      <c r="I23" s="275"/>
      <c r="J23" s="277"/>
      <c r="K23" s="275"/>
      <c r="L23" s="277"/>
      <c r="N23" s="208"/>
      <c r="O23" s="208"/>
      <c r="P23" s="208"/>
      <c r="Q23" s="197"/>
    </row>
    <row r="24" spans="2:17" x14ac:dyDescent="0.25">
      <c r="B24" s="8" t="s">
        <v>141</v>
      </c>
      <c r="C24" s="9" t="s">
        <v>319</v>
      </c>
      <c r="D24" s="215" t="s">
        <v>122</v>
      </c>
      <c r="E24" s="10"/>
      <c r="F24" s="13"/>
      <c r="G24" s="17" t="s">
        <v>330</v>
      </c>
      <c r="H24" s="18" t="s">
        <v>131</v>
      </c>
      <c r="I24" s="275"/>
      <c r="J24" s="277"/>
      <c r="K24" s="275"/>
      <c r="L24" s="277"/>
      <c r="N24" s="220"/>
      <c r="O24" s="7"/>
    </row>
    <row r="25" spans="2:17" s="81" customFormat="1" ht="15" customHeight="1" x14ac:dyDescent="0.25">
      <c r="B25" s="344"/>
      <c r="C25" s="345" t="s">
        <v>142</v>
      </c>
      <c r="D25" s="346" t="s">
        <v>143</v>
      </c>
      <c r="E25" s="347">
        <f>SUM(E26:E27,)</f>
        <v>0</v>
      </c>
      <c r="F25" s="349">
        <f>SUM(F26:F27)</f>
        <v>0</v>
      </c>
      <c r="G25" s="350">
        <f t="shared" ref="G25:L25" si="5">SUM(G26:G27)</f>
        <v>0</v>
      </c>
      <c r="H25" s="348">
        <f>SUM(H26:H27)</f>
        <v>0</v>
      </c>
      <c r="I25" s="347">
        <f t="shared" si="5"/>
        <v>0</v>
      </c>
      <c r="J25" s="349">
        <f t="shared" si="5"/>
        <v>0</v>
      </c>
      <c r="K25" s="347">
        <f t="shared" si="5"/>
        <v>0</v>
      </c>
      <c r="L25" s="349">
        <f t="shared" si="5"/>
        <v>0</v>
      </c>
      <c r="N25" s="118"/>
      <c r="O25" s="202"/>
    </row>
    <row r="26" spans="2:17" x14ac:dyDescent="0.25">
      <c r="B26" s="20" t="s">
        <v>144</v>
      </c>
      <c r="C26" s="9" t="s">
        <v>318</v>
      </c>
      <c r="D26" s="215" t="s">
        <v>131</v>
      </c>
      <c r="E26" s="10"/>
      <c r="F26" s="13"/>
      <c r="G26" s="14" t="s">
        <v>330</v>
      </c>
      <c r="H26" s="16" t="s">
        <v>131</v>
      </c>
      <c r="I26" s="275"/>
      <c r="J26" s="277"/>
      <c r="K26" s="275"/>
      <c r="L26" s="277"/>
      <c r="N26" s="203"/>
    </row>
    <row r="27" spans="2:17" x14ac:dyDescent="0.25">
      <c r="B27" s="20" t="s">
        <v>145</v>
      </c>
      <c r="C27" s="9" t="s">
        <v>146</v>
      </c>
      <c r="D27" s="8"/>
      <c r="E27" s="10"/>
      <c r="F27" s="13"/>
      <c r="G27" s="14"/>
      <c r="H27" s="12"/>
      <c r="I27" s="275"/>
      <c r="J27" s="277"/>
      <c r="K27" s="275"/>
      <c r="L27" s="277"/>
      <c r="N27" s="124"/>
      <c r="O27" s="124"/>
      <c r="P27" s="124"/>
      <c r="Q27" s="124"/>
    </row>
    <row r="28" spans="2:17" ht="15.75" thickBot="1" x14ac:dyDescent="0.3">
      <c r="B28" s="21"/>
      <c r="C28" s="22" t="s">
        <v>147</v>
      </c>
      <c r="D28" s="221"/>
      <c r="E28" s="23">
        <v>18</v>
      </c>
      <c r="F28" s="25"/>
      <c r="G28" s="26"/>
      <c r="H28" s="24">
        <v>18</v>
      </c>
      <c r="I28" s="222"/>
      <c r="J28" s="223"/>
      <c r="K28" s="222"/>
      <c r="L28" s="223"/>
      <c r="N28" s="7"/>
      <c r="O28" s="7"/>
      <c r="P28" s="7"/>
      <c r="Q28" s="7"/>
    </row>
    <row r="29" spans="2:17" s="70" customFormat="1" ht="30.75" customHeight="1" thickBot="1" x14ac:dyDescent="0.3">
      <c r="B29" s="351" t="s">
        <v>148</v>
      </c>
      <c r="C29" s="352" t="s">
        <v>149</v>
      </c>
      <c r="D29" s="331" t="s">
        <v>341</v>
      </c>
      <c r="E29" s="332">
        <f>SUM(E30:E35)</f>
        <v>0</v>
      </c>
      <c r="F29" s="334">
        <f>SUM(F30:F35)</f>
        <v>0</v>
      </c>
      <c r="G29" s="335">
        <f t="shared" ref="G29:L29" si="6">SUM(G30:G35)</f>
        <v>0</v>
      </c>
      <c r="H29" s="334">
        <f t="shared" si="6"/>
        <v>0</v>
      </c>
      <c r="I29" s="332">
        <f t="shared" si="6"/>
        <v>0</v>
      </c>
      <c r="J29" s="334">
        <f t="shared" si="6"/>
        <v>0</v>
      </c>
      <c r="K29" s="332">
        <f t="shared" si="6"/>
        <v>0</v>
      </c>
      <c r="L29" s="334">
        <f t="shared" si="6"/>
        <v>0</v>
      </c>
      <c r="M29" s="81"/>
      <c r="N29" s="81"/>
      <c r="O29" s="81"/>
      <c r="P29" s="81"/>
    </row>
    <row r="30" spans="2:17" ht="15" customHeight="1" x14ac:dyDescent="0.25">
      <c r="B30" s="27" t="s">
        <v>150</v>
      </c>
      <c r="C30" s="28" t="s">
        <v>151</v>
      </c>
      <c r="D30" s="224" t="s">
        <v>131</v>
      </c>
      <c r="E30" s="78"/>
      <c r="F30" s="279"/>
      <c r="G30" s="78"/>
      <c r="H30" s="212"/>
      <c r="I30" s="178"/>
      <c r="J30" s="179" t="s">
        <v>131</v>
      </c>
      <c r="K30" s="225"/>
      <c r="L30" s="212"/>
      <c r="M30" s="81"/>
      <c r="N30" s="199"/>
      <c r="O30" s="280"/>
      <c r="P30" s="280"/>
      <c r="Q30" s="70"/>
    </row>
    <row r="31" spans="2:17" ht="15" customHeight="1" x14ac:dyDescent="0.25">
      <c r="B31" s="8" t="s">
        <v>152</v>
      </c>
      <c r="C31" s="31" t="s">
        <v>126</v>
      </c>
      <c r="D31" s="226" t="s">
        <v>131</v>
      </c>
      <c r="E31" s="82"/>
      <c r="F31" s="83"/>
      <c r="G31" s="82"/>
      <c r="H31" s="84"/>
      <c r="I31" s="172" t="s">
        <v>131</v>
      </c>
      <c r="J31" s="227"/>
      <c r="K31" s="82"/>
      <c r="L31" s="84"/>
      <c r="M31" s="81"/>
      <c r="N31" s="199"/>
      <c r="O31" s="280"/>
      <c r="P31" s="280"/>
      <c r="Q31" s="70"/>
    </row>
    <row r="32" spans="2:17" ht="15" customHeight="1" x14ac:dyDescent="0.25">
      <c r="B32" s="8" t="s">
        <v>153</v>
      </c>
      <c r="C32" s="33" t="s">
        <v>356</v>
      </c>
      <c r="D32" s="133" t="s">
        <v>303</v>
      </c>
      <c r="E32" s="82"/>
      <c r="F32" s="83"/>
      <c r="G32" s="82"/>
      <c r="H32" s="84"/>
      <c r="I32" s="82" t="s">
        <v>330</v>
      </c>
      <c r="J32" s="69" t="s">
        <v>330</v>
      </c>
      <c r="K32" s="82" t="s">
        <v>330</v>
      </c>
      <c r="L32" s="32" t="s">
        <v>131</v>
      </c>
      <c r="M32" s="81"/>
      <c r="N32" s="199"/>
      <c r="O32" s="280"/>
      <c r="P32" s="280"/>
      <c r="Q32" s="70"/>
    </row>
    <row r="33" spans="2:17" ht="15" customHeight="1" x14ac:dyDescent="0.25">
      <c r="B33" s="8" t="s">
        <v>154</v>
      </c>
      <c r="C33" s="33" t="s">
        <v>133</v>
      </c>
      <c r="D33" s="133" t="s">
        <v>340</v>
      </c>
      <c r="E33" s="82"/>
      <c r="F33" s="83"/>
      <c r="G33" s="82"/>
      <c r="H33" s="84"/>
      <c r="I33" s="259" t="s">
        <v>354</v>
      </c>
      <c r="J33" s="260" t="s">
        <v>354</v>
      </c>
      <c r="K33" s="259" t="s">
        <v>354</v>
      </c>
      <c r="L33" s="32" t="s">
        <v>131</v>
      </c>
      <c r="M33" s="81"/>
      <c r="N33" s="200"/>
      <c r="O33" s="280"/>
      <c r="P33" s="280"/>
      <c r="Q33" s="70"/>
    </row>
    <row r="34" spans="2:17" ht="15" customHeight="1" x14ac:dyDescent="0.25">
      <c r="B34" s="8" t="s">
        <v>155</v>
      </c>
      <c r="C34" s="33" t="s">
        <v>156</v>
      </c>
      <c r="D34" s="226" t="s">
        <v>131</v>
      </c>
      <c r="E34" s="82"/>
      <c r="F34" s="83"/>
      <c r="G34" s="82"/>
      <c r="H34" s="84"/>
      <c r="I34" s="82"/>
      <c r="J34" s="84"/>
      <c r="K34" s="75"/>
      <c r="L34" s="76" t="s">
        <v>131</v>
      </c>
      <c r="M34" s="81"/>
      <c r="N34" s="199"/>
      <c r="O34" s="280"/>
      <c r="P34" s="280"/>
      <c r="Q34" s="70"/>
    </row>
    <row r="35" spans="2:17" s="213" customFormat="1" ht="15" customHeight="1" x14ac:dyDescent="0.25">
      <c r="B35" s="8" t="s">
        <v>157</v>
      </c>
      <c r="C35" s="33" t="s">
        <v>360</v>
      </c>
      <c r="D35" s="34" t="s">
        <v>131</v>
      </c>
      <c r="E35" s="10"/>
      <c r="F35" s="11"/>
      <c r="G35" s="10"/>
      <c r="H35" s="13"/>
      <c r="I35" s="75" t="s">
        <v>330</v>
      </c>
      <c r="J35" s="76" t="s">
        <v>131</v>
      </c>
      <c r="K35" s="82"/>
      <c r="L35" s="13"/>
      <c r="M35" s="81"/>
      <c r="N35" s="228"/>
      <c r="O35" s="81"/>
      <c r="P35" s="228"/>
      <c r="Q35" s="228"/>
    </row>
    <row r="36" spans="2:17" ht="15.75" thickBot="1" x14ac:dyDescent="0.3">
      <c r="B36" s="35"/>
      <c r="C36" s="36" t="s">
        <v>147</v>
      </c>
      <c r="D36" s="229"/>
      <c r="E36" s="37"/>
      <c r="F36" s="38"/>
      <c r="G36" s="37"/>
      <c r="H36" s="39"/>
      <c r="I36" s="23"/>
      <c r="J36" s="25"/>
      <c r="K36" s="37"/>
      <c r="L36" s="39"/>
      <c r="M36" s="81"/>
      <c r="N36" s="70"/>
      <c r="O36" s="280"/>
      <c r="P36" s="70"/>
      <c r="Q36" s="70"/>
    </row>
    <row r="37" spans="2:17" s="70" customFormat="1" ht="29.25" customHeight="1" thickBot="1" x14ac:dyDescent="0.3">
      <c r="B37" s="329" t="s">
        <v>158</v>
      </c>
      <c r="C37" s="330" t="s">
        <v>159</v>
      </c>
      <c r="D37" s="331" t="s">
        <v>304</v>
      </c>
      <c r="E37" s="332">
        <f>SUM(E39:E39)</f>
        <v>0</v>
      </c>
      <c r="F37" s="336">
        <f>SUM(F39:F39)</f>
        <v>0</v>
      </c>
      <c r="G37" s="332">
        <f>SUM(G39:G39)</f>
        <v>0</v>
      </c>
      <c r="H37" s="334">
        <f>SUM(H39:H39)</f>
        <v>0</v>
      </c>
      <c r="I37" s="332">
        <f>SUM(I38:I39)</f>
        <v>0</v>
      </c>
      <c r="J37" s="334">
        <f>SUM(J39:J39)</f>
        <v>0</v>
      </c>
      <c r="K37" s="332">
        <f>SUM(K39:K39)</f>
        <v>0</v>
      </c>
      <c r="L37" s="334">
        <f>SUM(L39:L39)</f>
        <v>0</v>
      </c>
      <c r="M37" s="81"/>
      <c r="N37" s="81"/>
      <c r="O37" s="81"/>
    </row>
    <row r="38" spans="2:17" ht="14.25" customHeight="1" x14ac:dyDescent="0.25">
      <c r="B38" s="27" t="s">
        <v>160</v>
      </c>
      <c r="C38" s="135" t="s">
        <v>128</v>
      </c>
      <c r="D38" s="180" t="s">
        <v>131</v>
      </c>
      <c r="E38" s="138"/>
      <c r="F38" s="139"/>
      <c r="G38" s="138"/>
      <c r="H38" s="110"/>
      <c r="I38" s="176" t="s">
        <v>131</v>
      </c>
      <c r="J38" s="110"/>
      <c r="K38" s="138"/>
      <c r="L38" s="110"/>
      <c r="M38" s="81"/>
      <c r="N38" s="280"/>
      <c r="O38" s="280"/>
      <c r="P38" s="70"/>
      <c r="Q38" s="70"/>
    </row>
    <row r="39" spans="2:17" ht="13.5" customHeight="1" x14ac:dyDescent="0.25">
      <c r="B39" s="27" t="s">
        <v>269</v>
      </c>
      <c r="C39" s="137" t="s">
        <v>358</v>
      </c>
      <c r="D39" s="98" t="s">
        <v>131</v>
      </c>
      <c r="E39" s="40"/>
      <c r="F39" s="41"/>
      <c r="G39" s="29"/>
      <c r="H39" s="30"/>
      <c r="I39" s="134" t="s">
        <v>131</v>
      </c>
      <c r="J39" s="30"/>
      <c r="K39" s="78"/>
      <c r="L39" s="30"/>
      <c r="M39" s="81"/>
      <c r="N39" s="280"/>
      <c r="O39" s="280"/>
      <c r="P39" s="70"/>
      <c r="Q39" s="70"/>
    </row>
    <row r="40" spans="2:17" ht="15.75" thickBot="1" x14ac:dyDescent="0.3">
      <c r="B40" s="42"/>
      <c r="C40" s="36" t="s">
        <v>147</v>
      </c>
      <c r="D40" s="35"/>
      <c r="E40" s="43"/>
      <c r="F40" s="44"/>
      <c r="G40" s="37"/>
      <c r="H40" s="39"/>
      <c r="I40" s="37"/>
      <c r="J40" s="45"/>
      <c r="K40" s="37"/>
      <c r="L40" s="39"/>
      <c r="M40" s="81"/>
      <c r="N40" s="70"/>
      <c r="O40" s="280"/>
      <c r="P40" s="70"/>
      <c r="Q40" s="70"/>
    </row>
    <row r="41" spans="2:17" s="292" customFormat="1" ht="35.25" customHeight="1" thickBot="1" x14ac:dyDescent="0.3">
      <c r="B41" s="329" t="s">
        <v>161</v>
      </c>
      <c r="C41" s="330" t="s">
        <v>162</v>
      </c>
      <c r="D41" s="331" t="s">
        <v>346</v>
      </c>
      <c r="E41" s="332">
        <f>SUM(E42:E52)</f>
        <v>18</v>
      </c>
      <c r="F41" s="336">
        <f>SUM(F42:F52)</f>
        <v>0</v>
      </c>
      <c r="G41" s="332">
        <f t="shared" ref="G41:L41" si="7">SUM(G42:G52)</f>
        <v>0</v>
      </c>
      <c r="H41" s="334">
        <f t="shared" si="7"/>
        <v>0</v>
      </c>
      <c r="I41" s="332">
        <f>SUM(I42:I53)</f>
        <v>0</v>
      </c>
      <c r="J41" s="334">
        <f t="shared" si="7"/>
        <v>0</v>
      </c>
      <c r="K41" s="332">
        <f t="shared" si="7"/>
        <v>0</v>
      </c>
      <c r="L41" s="334">
        <f t="shared" si="7"/>
        <v>0</v>
      </c>
      <c r="M41" s="81"/>
      <c r="O41" s="81"/>
    </row>
    <row r="42" spans="2:17" ht="18" customHeight="1" x14ac:dyDescent="0.25">
      <c r="B42" s="204" t="s">
        <v>163</v>
      </c>
      <c r="C42" s="137" t="s">
        <v>270</v>
      </c>
      <c r="D42" s="278" t="s">
        <v>119</v>
      </c>
      <c r="E42" s="80">
        <v>6</v>
      </c>
      <c r="F42" s="121"/>
      <c r="G42" s="140"/>
      <c r="H42" s="141"/>
      <c r="I42" s="142" t="s">
        <v>330</v>
      </c>
      <c r="J42" s="143" t="s">
        <v>248</v>
      </c>
      <c r="K42" s="140"/>
      <c r="L42" s="141"/>
      <c r="M42" s="81"/>
      <c r="N42" s="173"/>
      <c r="O42" s="173"/>
      <c r="P42" s="173"/>
      <c r="Q42" s="173"/>
    </row>
    <row r="43" spans="2:17" ht="18" customHeight="1" x14ac:dyDescent="0.25">
      <c r="B43" s="205" t="s">
        <v>164</v>
      </c>
      <c r="C43" s="136" t="s">
        <v>274</v>
      </c>
      <c r="D43" s="133" t="s">
        <v>248</v>
      </c>
      <c r="E43" s="75">
        <v>6</v>
      </c>
      <c r="F43" s="85"/>
      <c r="G43" s="144"/>
      <c r="H43" s="145"/>
      <c r="I43" s="144"/>
      <c r="J43" s="150"/>
      <c r="K43" s="258" t="s">
        <v>248</v>
      </c>
      <c r="L43" s="145"/>
      <c r="M43" s="81"/>
      <c r="N43" s="173"/>
      <c r="O43" s="173"/>
      <c r="P43" s="173"/>
      <c r="Q43" s="173"/>
    </row>
    <row r="44" spans="2:17" ht="18" customHeight="1" x14ac:dyDescent="0.25">
      <c r="B44" s="205" t="s">
        <v>165</v>
      </c>
      <c r="C44" s="136" t="s">
        <v>275</v>
      </c>
      <c r="D44" s="133" t="s">
        <v>170</v>
      </c>
      <c r="E44" s="75"/>
      <c r="F44" s="85"/>
      <c r="G44" s="144"/>
      <c r="H44" s="145"/>
      <c r="I44" s="147" t="s">
        <v>170</v>
      </c>
      <c r="J44" s="148"/>
      <c r="K44" s="149"/>
      <c r="L44" s="145"/>
      <c r="M44" s="81"/>
      <c r="N44" s="173"/>
      <c r="O44" s="173"/>
      <c r="P44" s="173"/>
      <c r="Q44" s="173"/>
    </row>
    <row r="45" spans="2:17" ht="18" customHeight="1" x14ac:dyDescent="0.25">
      <c r="B45" s="205" t="s">
        <v>166</v>
      </c>
      <c r="C45" s="136" t="s">
        <v>276</v>
      </c>
      <c r="D45" s="133" t="s">
        <v>248</v>
      </c>
      <c r="E45" s="75">
        <v>6</v>
      </c>
      <c r="F45" s="85"/>
      <c r="G45" s="144"/>
      <c r="H45" s="145"/>
      <c r="I45" s="168"/>
      <c r="J45" s="151" t="s">
        <v>248</v>
      </c>
      <c r="K45" s="144"/>
      <c r="L45" s="145"/>
      <c r="M45" s="81"/>
      <c r="N45" s="173"/>
      <c r="O45" s="173"/>
      <c r="P45" s="173"/>
      <c r="Q45" s="173"/>
    </row>
    <row r="46" spans="2:17" ht="18" customHeight="1" x14ac:dyDescent="0.25">
      <c r="B46" s="205" t="s">
        <v>167</v>
      </c>
      <c r="C46" s="136" t="s">
        <v>277</v>
      </c>
      <c r="D46" s="133" t="s">
        <v>131</v>
      </c>
      <c r="E46" s="75"/>
      <c r="F46" s="85"/>
      <c r="G46" s="144"/>
      <c r="H46" s="145"/>
      <c r="I46" s="144"/>
      <c r="J46" s="145"/>
      <c r="K46" s="149"/>
      <c r="L46" s="146" t="s">
        <v>131</v>
      </c>
      <c r="M46" s="81"/>
      <c r="N46" s="173"/>
      <c r="O46" s="173"/>
      <c r="P46" s="173"/>
      <c r="Q46" s="173"/>
    </row>
    <row r="47" spans="2:17" ht="18" customHeight="1" x14ac:dyDescent="0.25">
      <c r="B47" s="205" t="s">
        <v>168</v>
      </c>
      <c r="C47" s="136" t="s">
        <v>273</v>
      </c>
      <c r="D47" s="133" t="s">
        <v>185</v>
      </c>
      <c r="E47" s="75"/>
      <c r="F47" s="85"/>
      <c r="G47" s="144"/>
      <c r="H47" s="145"/>
      <c r="I47" s="144"/>
      <c r="J47" s="146" t="s">
        <v>185</v>
      </c>
      <c r="K47" s="230"/>
      <c r="L47" s="145"/>
      <c r="M47" s="81"/>
      <c r="N47" s="173"/>
      <c r="O47" s="173"/>
      <c r="P47" s="173"/>
      <c r="Q47" s="173"/>
    </row>
    <row r="48" spans="2:17" ht="18" customHeight="1" x14ac:dyDescent="0.25">
      <c r="B48" s="205" t="s">
        <v>169</v>
      </c>
      <c r="C48" s="189" t="s">
        <v>315</v>
      </c>
      <c r="D48" s="284" t="s">
        <v>131</v>
      </c>
      <c r="E48" s="188"/>
      <c r="F48" s="190"/>
      <c r="G48" s="191"/>
      <c r="H48" s="192"/>
      <c r="I48" s="193"/>
      <c r="J48" s="207"/>
      <c r="K48" s="194"/>
      <c r="L48" s="195" t="s">
        <v>131</v>
      </c>
      <c r="M48" s="81"/>
      <c r="N48" s="173"/>
      <c r="O48" s="173"/>
      <c r="P48" s="173"/>
      <c r="Q48" s="173"/>
    </row>
    <row r="49" spans="2:17" ht="29.25" customHeight="1" x14ac:dyDescent="0.25">
      <c r="B49" s="205" t="s">
        <v>171</v>
      </c>
      <c r="C49" s="272" t="s">
        <v>361</v>
      </c>
      <c r="D49" s="284" t="s">
        <v>185</v>
      </c>
      <c r="E49" s="188"/>
      <c r="F49" s="190"/>
      <c r="G49" s="191"/>
      <c r="H49" s="192"/>
      <c r="I49" s="193"/>
      <c r="J49" s="195" t="s">
        <v>185</v>
      </c>
      <c r="K49" s="194"/>
      <c r="L49" s="207"/>
      <c r="M49" s="81"/>
      <c r="N49" s="173"/>
      <c r="O49" s="173"/>
      <c r="P49" s="173"/>
      <c r="Q49" s="173"/>
    </row>
    <row r="50" spans="2:17" ht="18" customHeight="1" x14ac:dyDescent="0.25">
      <c r="B50" s="205" t="s">
        <v>258</v>
      </c>
      <c r="C50" s="136" t="s">
        <v>279</v>
      </c>
      <c r="D50" s="133" t="s">
        <v>122</v>
      </c>
      <c r="E50" s="75"/>
      <c r="F50" s="85"/>
      <c r="G50" s="144"/>
      <c r="H50" s="145"/>
      <c r="I50" s="149" t="s">
        <v>330</v>
      </c>
      <c r="J50" s="146" t="s">
        <v>131</v>
      </c>
      <c r="K50" s="169"/>
      <c r="L50" s="145"/>
      <c r="M50" s="81"/>
      <c r="N50" s="173"/>
      <c r="O50" s="173"/>
      <c r="P50" s="173"/>
      <c r="Q50" s="173"/>
    </row>
    <row r="51" spans="2:17" s="7" customFormat="1" ht="18" customHeight="1" x14ac:dyDescent="0.25">
      <c r="B51" s="205" t="s">
        <v>278</v>
      </c>
      <c r="C51" s="136" t="s">
        <v>271</v>
      </c>
      <c r="D51" s="133" t="s">
        <v>185</v>
      </c>
      <c r="E51" s="82"/>
      <c r="F51" s="83"/>
      <c r="G51" s="144"/>
      <c r="H51" s="145"/>
      <c r="I51" s="149"/>
      <c r="J51" s="146" t="s">
        <v>185</v>
      </c>
      <c r="K51" s="144"/>
      <c r="L51" s="145"/>
      <c r="M51" s="70"/>
      <c r="N51" s="173"/>
      <c r="O51" s="173"/>
      <c r="P51" s="173"/>
      <c r="Q51" s="173"/>
    </row>
    <row r="52" spans="2:17" ht="18" customHeight="1" x14ac:dyDescent="0.25">
      <c r="B52" s="206" t="s">
        <v>314</v>
      </c>
      <c r="C52" s="136" t="s">
        <v>359</v>
      </c>
      <c r="D52" s="470" t="s">
        <v>170</v>
      </c>
      <c r="E52" s="82"/>
      <c r="F52" s="83"/>
      <c r="G52" s="144"/>
      <c r="H52" s="145"/>
      <c r="I52" s="520" t="s">
        <v>170</v>
      </c>
      <c r="J52" s="150"/>
      <c r="K52" s="149"/>
      <c r="L52" s="145"/>
      <c r="M52" s="280"/>
      <c r="N52" s="173"/>
      <c r="O52" s="174"/>
      <c r="P52" s="173"/>
      <c r="Q52" s="173"/>
    </row>
    <row r="53" spans="2:17" ht="18" customHeight="1" x14ac:dyDescent="0.25">
      <c r="B53" s="206" t="s">
        <v>320</v>
      </c>
      <c r="C53" s="189" t="s">
        <v>363</v>
      </c>
      <c r="D53" s="471"/>
      <c r="E53" s="86"/>
      <c r="F53" s="87"/>
      <c r="G53" s="191"/>
      <c r="H53" s="192"/>
      <c r="I53" s="521"/>
      <c r="J53" s="274"/>
      <c r="K53" s="193"/>
      <c r="L53" s="192"/>
      <c r="M53" s="280"/>
      <c r="N53" s="173"/>
      <c r="O53" s="174"/>
      <c r="P53" s="173"/>
      <c r="Q53" s="173"/>
    </row>
    <row r="54" spans="2:17" ht="15" customHeight="1" thickBot="1" x14ac:dyDescent="0.3">
      <c r="B54" s="46"/>
      <c r="C54" s="36" t="s">
        <v>147</v>
      </c>
      <c r="D54" s="231"/>
      <c r="E54" s="122">
        <f>SUM(E42:E52)</f>
        <v>18</v>
      </c>
      <c r="F54" s="123"/>
      <c r="G54" s="232"/>
      <c r="H54" s="233"/>
      <c r="I54" s="37"/>
      <c r="J54" s="39">
        <v>12</v>
      </c>
      <c r="K54" s="37">
        <v>6</v>
      </c>
      <c r="L54" s="45"/>
      <c r="M54" s="70"/>
      <c r="N54" s="70"/>
      <c r="O54" s="280"/>
      <c r="P54" s="70"/>
      <c r="Q54" s="70"/>
    </row>
    <row r="55" spans="2:17" s="70" customFormat="1" ht="30.75" customHeight="1" thickBot="1" x14ac:dyDescent="0.3">
      <c r="B55" s="353" t="s">
        <v>172</v>
      </c>
      <c r="C55" s="352" t="s">
        <v>173</v>
      </c>
      <c r="D55" s="354" t="s">
        <v>308</v>
      </c>
      <c r="E55" s="332">
        <f>SUM(E56)</f>
        <v>0</v>
      </c>
      <c r="F55" s="334">
        <f t="shared" ref="F55" si="8">SUM(F56,)</f>
        <v>36</v>
      </c>
      <c r="G55" s="335">
        <f t="shared" ref="G55:K55" si="9">SUM(G56)</f>
        <v>0</v>
      </c>
      <c r="H55" s="333">
        <f t="shared" si="9"/>
        <v>0</v>
      </c>
      <c r="I55" s="332">
        <f t="shared" si="9"/>
        <v>0</v>
      </c>
      <c r="J55" s="334">
        <f t="shared" si="9"/>
        <v>0</v>
      </c>
      <c r="K55" s="332">
        <f t="shared" si="9"/>
        <v>0</v>
      </c>
      <c r="L55" s="334">
        <v>0</v>
      </c>
      <c r="M55" s="81"/>
      <c r="O55" s="292"/>
    </row>
    <row r="56" spans="2:17" s="70" customFormat="1" ht="30.75" customHeight="1" thickBot="1" x14ac:dyDescent="0.3">
      <c r="B56" s="355" t="s">
        <v>174</v>
      </c>
      <c r="C56" s="356" t="s">
        <v>175</v>
      </c>
      <c r="D56" s="357" t="s">
        <v>307</v>
      </c>
      <c r="E56" s="360">
        <f t="shared" ref="E56:L56" si="10">SUM(E57,E62,E68,E73,E79,)</f>
        <v>0</v>
      </c>
      <c r="F56" s="361">
        <f t="shared" si="10"/>
        <v>36</v>
      </c>
      <c r="G56" s="358">
        <f t="shared" si="10"/>
        <v>0</v>
      </c>
      <c r="H56" s="359">
        <f t="shared" si="10"/>
        <v>0</v>
      </c>
      <c r="I56" s="360">
        <f t="shared" si="10"/>
        <v>0</v>
      </c>
      <c r="J56" s="361">
        <f t="shared" si="10"/>
        <v>0</v>
      </c>
      <c r="K56" s="360">
        <f t="shared" si="10"/>
        <v>0</v>
      </c>
      <c r="L56" s="361">
        <f t="shared" si="10"/>
        <v>0</v>
      </c>
      <c r="O56" s="292"/>
    </row>
    <row r="57" spans="2:17" ht="43.5" customHeight="1" thickBot="1" x14ac:dyDescent="0.3">
      <c r="B57" s="362" t="s">
        <v>176</v>
      </c>
      <c r="C57" s="363" t="s">
        <v>291</v>
      </c>
      <c r="D57" s="354" t="s">
        <v>305</v>
      </c>
      <c r="E57" s="332">
        <f>SUM(E58:E60)</f>
        <v>0</v>
      </c>
      <c r="F57" s="334">
        <f>SUM(F58)</f>
        <v>6</v>
      </c>
      <c r="G57" s="335">
        <f t="shared" ref="G57:L57" si="11">SUM(G58:G60)</f>
        <v>0</v>
      </c>
      <c r="H57" s="333">
        <f t="shared" si="11"/>
        <v>0</v>
      </c>
      <c r="I57" s="332">
        <f t="shared" si="11"/>
        <v>0</v>
      </c>
      <c r="J57" s="334">
        <f>SUM(J58)</f>
        <v>0</v>
      </c>
      <c r="K57" s="120" t="s">
        <v>331</v>
      </c>
      <c r="L57" s="334">
        <f t="shared" si="11"/>
        <v>0</v>
      </c>
      <c r="M57" s="70"/>
      <c r="N57" s="70"/>
      <c r="O57" s="81"/>
      <c r="P57" s="81"/>
      <c r="Q57" s="70"/>
    </row>
    <row r="58" spans="2:17" ht="21" customHeight="1" x14ac:dyDescent="0.25">
      <c r="B58" s="90" t="s">
        <v>177</v>
      </c>
      <c r="C58" s="137" t="s">
        <v>292</v>
      </c>
      <c r="D58" s="524" t="s">
        <v>343</v>
      </c>
      <c r="E58" s="78"/>
      <c r="F58" s="517">
        <v>6</v>
      </c>
      <c r="G58" s="153"/>
      <c r="H58" s="154"/>
      <c r="I58" s="140" t="s">
        <v>330</v>
      </c>
      <c r="J58" s="522" t="s">
        <v>191</v>
      </c>
      <c r="K58" s="140"/>
      <c r="L58" s="163"/>
      <c r="M58" s="70"/>
      <c r="N58" s="173"/>
      <c r="O58" s="173"/>
      <c r="P58" s="173"/>
      <c r="Q58" s="70"/>
    </row>
    <row r="59" spans="2:17" ht="18.75" customHeight="1" x14ac:dyDescent="0.25">
      <c r="B59" s="91" t="s">
        <v>178</v>
      </c>
      <c r="C59" s="33" t="s">
        <v>179</v>
      </c>
      <c r="D59" s="525"/>
      <c r="E59" s="75"/>
      <c r="F59" s="518"/>
      <c r="G59" s="155"/>
      <c r="H59" s="156"/>
      <c r="I59" s="170"/>
      <c r="J59" s="523"/>
      <c r="K59" s="169"/>
      <c r="L59" s="150"/>
      <c r="M59" s="70"/>
      <c r="N59" s="174"/>
      <c r="O59" s="174"/>
      <c r="P59" s="174"/>
      <c r="Q59" s="70"/>
    </row>
    <row r="60" spans="2:17" ht="18.75" customHeight="1" x14ac:dyDescent="0.25">
      <c r="B60" s="91" t="s">
        <v>180</v>
      </c>
      <c r="C60" s="33" t="s">
        <v>181</v>
      </c>
      <c r="D60" s="283" t="s">
        <v>131</v>
      </c>
      <c r="E60" s="75"/>
      <c r="F60" s="519"/>
      <c r="G60" s="155"/>
      <c r="H60" s="156"/>
      <c r="I60" s="157"/>
      <c r="J60" s="150"/>
      <c r="K60" s="167" t="s">
        <v>131</v>
      </c>
      <c r="L60" s="148"/>
      <c r="M60" s="234"/>
      <c r="N60" s="174"/>
      <c r="O60" s="173"/>
      <c r="P60" s="173"/>
      <c r="Q60" s="70"/>
    </row>
    <row r="61" spans="2:17" ht="18.75" customHeight="1" thickBot="1" x14ac:dyDescent="0.3">
      <c r="B61" s="92"/>
      <c r="C61" s="33" t="s">
        <v>182</v>
      </c>
      <c r="D61" s="94" t="s">
        <v>247</v>
      </c>
      <c r="E61" s="188"/>
      <c r="F61" s="88">
        <v>6</v>
      </c>
      <c r="G61" s="235"/>
      <c r="H61" s="236"/>
      <c r="I61" s="86"/>
      <c r="J61" s="88"/>
      <c r="K61" s="37"/>
      <c r="L61" s="88"/>
      <c r="M61" s="70"/>
      <c r="N61" s="175"/>
      <c r="O61" s="175"/>
      <c r="P61" s="175"/>
      <c r="Q61" s="70"/>
    </row>
    <row r="62" spans="2:17" ht="57.75" customHeight="1" thickBot="1" x14ac:dyDescent="0.3">
      <c r="B62" s="353" t="s">
        <v>183</v>
      </c>
      <c r="C62" s="363" t="s">
        <v>293</v>
      </c>
      <c r="D62" s="354" t="s">
        <v>249</v>
      </c>
      <c r="E62" s="332">
        <f>SUM(E63:E66)</f>
        <v>0</v>
      </c>
      <c r="F62" s="334">
        <f>SUM(F63)</f>
        <v>6</v>
      </c>
      <c r="G62" s="335">
        <f t="shared" ref="G62:L62" si="12">SUM(G63:G66)</f>
        <v>0</v>
      </c>
      <c r="H62" s="333">
        <f t="shared" si="12"/>
        <v>0</v>
      </c>
      <c r="I62" s="332">
        <f t="shared" si="12"/>
        <v>0</v>
      </c>
      <c r="J62" s="334">
        <f t="shared" si="12"/>
        <v>0</v>
      </c>
      <c r="K62" s="120" t="s">
        <v>332</v>
      </c>
      <c r="L62" s="334">
        <f t="shared" si="12"/>
        <v>0</v>
      </c>
      <c r="M62" s="70"/>
      <c r="N62" s="173"/>
      <c r="O62" s="173"/>
      <c r="P62" s="173"/>
      <c r="Q62" s="70"/>
    </row>
    <row r="63" spans="2:17" ht="30.75" customHeight="1" x14ac:dyDescent="0.25">
      <c r="B63" s="90" t="s">
        <v>184</v>
      </c>
      <c r="C63" s="137" t="s">
        <v>294</v>
      </c>
      <c r="D63" s="524" t="s">
        <v>252</v>
      </c>
      <c r="E63" s="78"/>
      <c r="F63" s="517">
        <v>6</v>
      </c>
      <c r="G63" s="153"/>
      <c r="H63" s="154"/>
      <c r="I63" s="140"/>
      <c r="J63" s="141"/>
      <c r="K63" s="531" t="s">
        <v>252</v>
      </c>
      <c r="L63" s="163"/>
      <c r="M63" s="472"/>
      <c r="N63" s="173"/>
      <c r="O63" s="173"/>
      <c r="P63" s="173"/>
      <c r="Q63" s="70"/>
    </row>
    <row r="64" spans="2:17" ht="19.5" customHeight="1" x14ac:dyDescent="0.25">
      <c r="B64" s="91" t="s">
        <v>186</v>
      </c>
      <c r="C64" s="136" t="s">
        <v>362</v>
      </c>
      <c r="D64" s="530"/>
      <c r="E64" s="82"/>
      <c r="F64" s="518"/>
      <c r="G64" s="159"/>
      <c r="H64" s="160"/>
      <c r="I64" s="144"/>
      <c r="J64" s="145"/>
      <c r="K64" s="532"/>
      <c r="L64" s="148"/>
      <c r="M64" s="472"/>
      <c r="N64" s="174"/>
      <c r="O64" s="173"/>
      <c r="P64" s="173"/>
      <c r="Q64" s="70"/>
    </row>
    <row r="65" spans="2:17" ht="18.75" customHeight="1" x14ac:dyDescent="0.25">
      <c r="B65" s="91" t="s">
        <v>187</v>
      </c>
      <c r="C65" s="33" t="s">
        <v>179</v>
      </c>
      <c r="D65" s="530"/>
      <c r="E65" s="82"/>
      <c r="F65" s="518"/>
      <c r="G65" s="155"/>
      <c r="H65" s="156"/>
      <c r="I65" s="157"/>
      <c r="J65" s="158"/>
      <c r="K65" s="532"/>
      <c r="L65" s="148"/>
      <c r="M65" s="472"/>
      <c r="N65" s="174"/>
      <c r="O65" s="173"/>
      <c r="P65" s="173"/>
      <c r="Q65" s="70"/>
    </row>
    <row r="66" spans="2:17" ht="18.75" customHeight="1" x14ac:dyDescent="0.25">
      <c r="B66" s="91" t="s">
        <v>188</v>
      </c>
      <c r="C66" s="33" t="s">
        <v>181</v>
      </c>
      <c r="D66" s="525"/>
      <c r="E66" s="82"/>
      <c r="F66" s="519"/>
      <c r="G66" s="155"/>
      <c r="H66" s="156"/>
      <c r="I66" s="157"/>
      <c r="J66" s="158"/>
      <c r="K66" s="521"/>
      <c r="L66" s="148"/>
      <c r="M66" s="472"/>
      <c r="N66" s="175"/>
      <c r="O66" s="173"/>
      <c r="P66" s="175"/>
      <c r="Q66" s="70"/>
    </row>
    <row r="67" spans="2:17" ht="18.75" customHeight="1" thickBot="1" x14ac:dyDescent="0.3">
      <c r="B67" s="92"/>
      <c r="C67" s="33" t="s">
        <v>182</v>
      </c>
      <c r="D67" s="94" t="s">
        <v>247</v>
      </c>
      <c r="E67" s="37"/>
      <c r="F67" s="39">
        <v>6</v>
      </c>
      <c r="G67" s="237"/>
      <c r="H67" s="238"/>
      <c r="I67" s="37"/>
      <c r="J67" s="39"/>
      <c r="K67" s="37"/>
      <c r="L67" s="39"/>
      <c r="M67" s="228"/>
      <c r="N67" s="173"/>
      <c r="O67" s="173"/>
      <c r="P67" s="173"/>
      <c r="Q67" s="70"/>
    </row>
    <row r="68" spans="2:17" s="213" customFormat="1" ht="34.5" customHeight="1" thickBot="1" x14ac:dyDescent="0.3">
      <c r="B68" s="353" t="s">
        <v>189</v>
      </c>
      <c r="C68" s="363" t="s">
        <v>280</v>
      </c>
      <c r="D68" s="354" t="s">
        <v>249</v>
      </c>
      <c r="E68" s="332">
        <f>SUM(E69:E71)</f>
        <v>0</v>
      </c>
      <c r="F68" s="334">
        <f>SUM(F69)</f>
        <v>6</v>
      </c>
      <c r="G68" s="335">
        <f t="shared" ref="G68:K68" si="13">SUM(G69:G71)</f>
        <v>0</v>
      </c>
      <c r="H68" s="333">
        <f t="shared" si="13"/>
        <v>0</v>
      </c>
      <c r="I68" s="332">
        <f t="shared" si="13"/>
        <v>0</v>
      </c>
      <c r="J68" s="334">
        <f t="shared" si="13"/>
        <v>0</v>
      </c>
      <c r="K68" s="332">
        <f t="shared" si="13"/>
        <v>0</v>
      </c>
      <c r="L68" s="47" t="s">
        <v>333</v>
      </c>
      <c r="M68" s="70"/>
      <c r="N68" s="173"/>
      <c r="O68" s="173"/>
      <c r="P68" s="173"/>
      <c r="Q68" s="228"/>
    </row>
    <row r="69" spans="2:17" ht="18.75" customHeight="1" x14ac:dyDescent="0.25">
      <c r="B69" s="90" t="s">
        <v>190</v>
      </c>
      <c r="C69" s="137" t="s">
        <v>281</v>
      </c>
      <c r="D69" s="524" t="s">
        <v>344</v>
      </c>
      <c r="E69" s="78"/>
      <c r="F69" s="517">
        <v>6</v>
      </c>
      <c r="G69" s="161"/>
      <c r="H69" s="162"/>
      <c r="I69" s="142"/>
      <c r="J69" s="163"/>
      <c r="K69" s="171"/>
      <c r="L69" s="522" t="s">
        <v>250</v>
      </c>
      <c r="M69" s="472"/>
      <c r="N69" s="173"/>
      <c r="O69" s="173"/>
      <c r="P69" s="173"/>
      <c r="Q69" s="70"/>
    </row>
    <row r="70" spans="2:17" ht="18.75" customHeight="1" x14ac:dyDescent="0.25">
      <c r="B70" s="91" t="s">
        <v>192</v>
      </c>
      <c r="C70" s="33" t="s">
        <v>179</v>
      </c>
      <c r="D70" s="530"/>
      <c r="E70" s="82"/>
      <c r="F70" s="518"/>
      <c r="G70" s="164"/>
      <c r="H70" s="165"/>
      <c r="I70" s="149"/>
      <c r="J70" s="148"/>
      <c r="K70" s="149"/>
      <c r="L70" s="526"/>
      <c r="M70" s="472"/>
      <c r="N70" s="175"/>
      <c r="O70" s="173"/>
      <c r="P70" s="175"/>
      <c r="Q70" s="70"/>
    </row>
    <row r="71" spans="2:17" ht="18.75" customHeight="1" x14ac:dyDescent="0.25">
      <c r="B71" s="91" t="s">
        <v>193</v>
      </c>
      <c r="C71" s="33" t="s">
        <v>181</v>
      </c>
      <c r="D71" s="525"/>
      <c r="E71" s="82"/>
      <c r="F71" s="519"/>
      <c r="G71" s="164"/>
      <c r="H71" s="165"/>
      <c r="I71" s="149"/>
      <c r="J71" s="148"/>
      <c r="K71" s="149"/>
      <c r="L71" s="523"/>
      <c r="M71" s="472"/>
      <c r="N71" s="173"/>
      <c r="O71" s="173"/>
      <c r="P71" s="173"/>
      <c r="Q71" s="70"/>
    </row>
    <row r="72" spans="2:17" s="213" customFormat="1" ht="18.75" customHeight="1" thickBot="1" x14ac:dyDescent="0.3">
      <c r="B72" s="92"/>
      <c r="C72" s="33" t="s">
        <v>182</v>
      </c>
      <c r="D72" s="94" t="s">
        <v>247</v>
      </c>
      <c r="E72" s="86"/>
      <c r="F72" s="88">
        <v>6</v>
      </c>
      <c r="G72" s="235"/>
      <c r="H72" s="236"/>
      <c r="I72" s="86"/>
      <c r="J72" s="88"/>
      <c r="K72" s="111"/>
      <c r="L72" s="239"/>
      <c r="M72" s="70"/>
      <c r="N72" s="173"/>
      <c r="O72" s="173"/>
      <c r="P72" s="173"/>
      <c r="Q72" s="228"/>
    </row>
    <row r="73" spans="2:17" ht="34.5" customHeight="1" thickBot="1" x14ac:dyDescent="0.3">
      <c r="B73" s="353" t="s">
        <v>194</v>
      </c>
      <c r="C73" s="363" t="s">
        <v>295</v>
      </c>
      <c r="D73" s="354" t="s">
        <v>249</v>
      </c>
      <c r="E73" s="332">
        <f>SUM(E74:E77)</f>
        <v>0</v>
      </c>
      <c r="F73" s="334">
        <f>SUM(F74)</f>
        <v>12</v>
      </c>
      <c r="G73" s="335">
        <f t="shared" ref="G73:I73" si="14">SUM(G74:G77)</f>
        <v>0</v>
      </c>
      <c r="H73" s="333">
        <f t="shared" si="14"/>
        <v>0</v>
      </c>
      <c r="I73" s="332">
        <f t="shared" si="14"/>
        <v>0</v>
      </c>
      <c r="J73" s="334">
        <f>SUM(J74:J77)</f>
        <v>0</v>
      </c>
      <c r="K73" s="332">
        <f>SUM(K74:K77)</f>
        <v>0</v>
      </c>
      <c r="L73" s="47" t="s">
        <v>334</v>
      </c>
      <c r="M73" s="70"/>
      <c r="N73" s="173"/>
      <c r="O73" s="173"/>
      <c r="P73" s="173"/>
      <c r="Q73" s="70"/>
    </row>
    <row r="74" spans="2:17" ht="19.5" customHeight="1" x14ac:dyDescent="0.25">
      <c r="B74" s="90" t="s">
        <v>195</v>
      </c>
      <c r="C74" s="291" t="s">
        <v>296</v>
      </c>
      <c r="D74" s="527" t="s">
        <v>347</v>
      </c>
      <c r="E74" s="78"/>
      <c r="F74" s="517">
        <v>12</v>
      </c>
      <c r="G74" s="240"/>
      <c r="H74" s="241"/>
      <c r="I74" s="78"/>
      <c r="J74" s="79"/>
      <c r="K74" s="77" t="s">
        <v>330</v>
      </c>
      <c r="L74" s="522" t="s">
        <v>306</v>
      </c>
      <c r="M74" s="472"/>
      <c r="N74" s="173"/>
      <c r="O74" s="173"/>
      <c r="P74" s="173"/>
      <c r="Q74" s="70"/>
    </row>
    <row r="75" spans="2:17" ht="16.5" customHeight="1" x14ac:dyDescent="0.25">
      <c r="B75" s="90" t="s">
        <v>246</v>
      </c>
      <c r="C75" s="291" t="s">
        <v>297</v>
      </c>
      <c r="D75" s="528"/>
      <c r="E75" s="78"/>
      <c r="F75" s="518"/>
      <c r="G75" s="240"/>
      <c r="H75" s="241"/>
      <c r="I75" s="78"/>
      <c r="J75" s="79"/>
      <c r="K75" s="77" t="s">
        <v>330</v>
      </c>
      <c r="L75" s="526"/>
      <c r="M75" s="472"/>
      <c r="N75" s="175"/>
      <c r="O75" s="173"/>
      <c r="P75" s="173"/>
      <c r="Q75" s="70"/>
    </row>
    <row r="76" spans="2:17" ht="18.75" customHeight="1" x14ac:dyDescent="0.25">
      <c r="B76" s="91" t="s">
        <v>196</v>
      </c>
      <c r="C76" s="33" t="s">
        <v>179</v>
      </c>
      <c r="D76" s="528"/>
      <c r="E76" s="82"/>
      <c r="F76" s="518"/>
      <c r="G76" s="242"/>
      <c r="H76" s="243"/>
      <c r="I76" s="82"/>
      <c r="J76" s="84"/>
      <c r="K76" s="82"/>
      <c r="L76" s="526"/>
      <c r="M76" s="472"/>
      <c r="N76" s="173"/>
      <c r="O76" s="173"/>
      <c r="P76" s="173"/>
      <c r="Q76" s="70"/>
    </row>
    <row r="77" spans="2:17" ht="18.75" customHeight="1" x14ac:dyDescent="0.25">
      <c r="B77" s="91" t="s">
        <v>197</v>
      </c>
      <c r="C77" s="33" t="s">
        <v>181</v>
      </c>
      <c r="D77" s="529"/>
      <c r="E77" s="82"/>
      <c r="F77" s="519"/>
      <c r="G77" s="242"/>
      <c r="H77" s="243"/>
      <c r="I77" s="82"/>
      <c r="J77" s="84"/>
      <c r="K77" s="82"/>
      <c r="L77" s="523"/>
      <c r="M77" s="472"/>
      <c r="N77" s="173"/>
      <c r="O77" s="173"/>
      <c r="P77" s="173"/>
      <c r="Q77" s="70"/>
    </row>
    <row r="78" spans="2:17" ht="18.75" customHeight="1" thickBot="1" x14ac:dyDescent="0.3">
      <c r="B78" s="93"/>
      <c r="C78" s="33" t="s">
        <v>182</v>
      </c>
      <c r="D78" s="94" t="s">
        <v>247</v>
      </c>
      <c r="E78" s="89"/>
      <c r="F78" s="211">
        <v>12</v>
      </c>
      <c r="G78" s="244"/>
      <c r="H78" s="245"/>
      <c r="I78" s="89"/>
      <c r="J78" s="211"/>
      <c r="K78" s="89"/>
      <c r="L78" s="211"/>
      <c r="M78" s="70"/>
      <c r="N78" s="173"/>
      <c r="O78" s="201"/>
      <c r="P78" s="173"/>
      <c r="Q78" s="70"/>
    </row>
    <row r="79" spans="2:17" s="213" customFormat="1" ht="28.5" customHeight="1" thickBot="1" x14ac:dyDescent="0.3">
      <c r="B79" s="364" t="s">
        <v>242</v>
      </c>
      <c r="C79" s="363" t="s">
        <v>290</v>
      </c>
      <c r="D79" s="354" t="s">
        <v>249</v>
      </c>
      <c r="E79" s="367">
        <f>SUM(E80:E83)</f>
        <v>0</v>
      </c>
      <c r="F79" s="368">
        <f>SUM(F80)</f>
        <v>6</v>
      </c>
      <c r="G79" s="365">
        <f t="shared" ref="G79:H79" si="15">SUM(G80:G84)</f>
        <v>0</v>
      </c>
      <c r="H79" s="366">
        <f t="shared" si="15"/>
        <v>0</v>
      </c>
      <c r="I79" s="367">
        <f>SUM(I80:I82)</f>
        <v>0</v>
      </c>
      <c r="J79" s="166" t="s">
        <v>355</v>
      </c>
      <c r="K79" s="367">
        <f>SUM(K80:K83)</f>
        <v>0</v>
      </c>
      <c r="L79" s="368">
        <f>SUM(L80:L83)</f>
        <v>0</v>
      </c>
      <c r="M79" s="228"/>
      <c r="N79" s="228"/>
      <c r="O79" s="81"/>
      <c r="P79" s="280"/>
      <c r="Q79" s="228"/>
    </row>
    <row r="80" spans="2:17" ht="18" customHeight="1" x14ac:dyDescent="0.25">
      <c r="B80" s="114" t="s">
        <v>245</v>
      </c>
      <c r="C80" s="152" t="s">
        <v>282</v>
      </c>
      <c r="D80" s="527" t="s">
        <v>345</v>
      </c>
      <c r="E80" s="78"/>
      <c r="F80" s="517">
        <v>6</v>
      </c>
      <c r="G80" s="240"/>
      <c r="H80" s="241"/>
      <c r="I80" s="78"/>
      <c r="J80" s="522" t="s">
        <v>345</v>
      </c>
      <c r="K80" s="78"/>
      <c r="L80" s="212"/>
      <c r="M80" s="472"/>
      <c r="N80" s="70"/>
      <c r="O80" s="280"/>
      <c r="P80" s="280"/>
      <c r="Q80" s="70"/>
    </row>
    <row r="81" spans="2:17" ht="18" customHeight="1" x14ac:dyDescent="0.25">
      <c r="B81" s="91" t="s">
        <v>243</v>
      </c>
      <c r="C81" s="33" t="s">
        <v>179</v>
      </c>
      <c r="D81" s="528"/>
      <c r="E81" s="82"/>
      <c r="F81" s="518"/>
      <c r="G81" s="242"/>
      <c r="H81" s="243"/>
      <c r="I81" s="82"/>
      <c r="J81" s="526"/>
      <c r="K81" s="82"/>
      <c r="L81" s="84"/>
      <c r="M81" s="472"/>
      <c r="N81" s="70"/>
      <c r="O81" s="177"/>
      <c r="P81" s="81"/>
      <c r="Q81" s="70"/>
    </row>
    <row r="82" spans="2:17" ht="18" customHeight="1" x14ac:dyDescent="0.25">
      <c r="B82" s="91" t="s">
        <v>244</v>
      </c>
      <c r="C82" s="33" t="s">
        <v>181</v>
      </c>
      <c r="D82" s="529"/>
      <c r="E82" s="82"/>
      <c r="F82" s="519"/>
      <c r="G82" s="242"/>
      <c r="H82" s="243"/>
      <c r="I82" s="82"/>
      <c r="J82" s="523"/>
      <c r="K82" s="82"/>
      <c r="L82" s="84"/>
      <c r="M82" s="472"/>
      <c r="N82" s="70"/>
      <c r="O82" s="177"/>
      <c r="P82" s="81"/>
      <c r="Q82" s="70"/>
    </row>
    <row r="83" spans="2:17" ht="18" customHeight="1" x14ac:dyDescent="0.25">
      <c r="B83" s="91"/>
      <c r="C83" s="33" t="s">
        <v>182</v>
      </c>
      <c r="D83" s="94" t="s">
        <v>247</v>
      </c>
      <c r="E83" s="82"/>
      <c r="F83" s="84">
        <v>6</v>
      </c>
      <c r="G83" s="242"/>
      <c r="H83" s="243"/>
      <c r="I83" s="82"/>
      <c r="J83" s="212"/>
      <c r="K83" s="82"/>
      <c r="L83" s="84"/>
      <c r="M83" s="70"/>
      <c r="N83" s="70"/>
      <c r="O83" s="81"/>
      <c r="P83" s="81"/>
      <c r="Q83" s="70"/>
    </row>
    <row r="84" spans="2:17" ht="18" customHeight="1" thickBot="1" x14ac:dyDescent="0.3">
      <c r="B84" s="115"/>
      <c r="C84" s="116" t="s">
        <v>147</v>
      </c>
      <c r="D84" s="95"/>
      <c r="E84" s="86"/>
      <c r="F84" s="88"/>
      <c r="G84" s="235"/>
      <c r="H84" s="236"/>
      <c r="I84" s="86"/>
      <c r="J84" s="88"/>
      <c r="K84" s="86"/>
      <c r="L84" s="88"/>
      <c r="M84" s="70"/>
      <c r="N84" s="70"/>
      <c r="O84" s="81"/>
      <c r="P84" s="81"/>
      <c r="Q84" s="70"/>
    </row>
    <row r="85" spans="2:17" ht="18" customHeight="1" thickBot="1" x14ac:dyDescent="0.3">
      <c r="B85" s="99" t="s">
        <v>198</v>
      </c>
      <c r="C85" s="100" t="s">
        <v>199</v>
      </c>
      <c r="D85" s="101" t="s">
        <v>143</v>
      </c>
      <c r="E85" s="102"/>
      <c r="F85" s="103"/>
      <c r="G85" s="246"/>
      <c r="H85" s="247"/>
      <c r="I85" s="102"/>
      <c r="J85" s="103"/>
      <c r="K85" s="102"/>
      <c r="L85" s="248" t="s">
        <v>131</v>
      </c>
      <c r="M85" s="70"/>
      <c r="N85" s="70"/>
      <c r="O85" s="81"/>
      <c r="P85" s="81"/>
      <c r="Q85" s="70"/>
    </row>
    <row r="86" spans="2:17" ht="18" customHeight="1" x14ac:dyDescent="0.25">
      <c r="B86" s="104"/>
      <c r="C86" s="109" t="s">
        <v>200</v>
      </c>
      <c r="D86" s="288"/>
      <c r="E86" s="289">
        <f>SUM(E11,E29,E37,E41,E55,)</f>
        <v>36</v>
      </c>
      <c r="F86" s="290">
        <f>SUM(F55)</f>
        <v>36</v>
      </c>
      <c r="G86" s="108">
        <v>0</v>
      </c>
      <c r="H86" s="106">
        <v>18</v>
      </c>
      <c r="I86" s="107">
        <v>0</v>
      </c>
      <c r="J86" s="105">
        <v>18</v>
      </c>
      <c r="K86" s="107">
        <v>18</v>
      </c>
      <c r="L86" s="105">
        <v>18</v>
      </c>
      <c r="M86" s="124"/>
      <c r="N86" s="56"/>
      <c r="O86" s="197"/>
      <c r="P86" s="56"/>
    </row>
    <row r="87" spans="2:17" s="228" customFormat="1" ht="18" customHeight="1" thickBot="1" x14ac:dyDescent="0.3">
      <c r="B87" s="473" t="s">
        <v>209</v>
      </c>
      <c r="C87" s="474"/>
      <c r="D87" s="377" t="s">
        <v>352</v>
      </c>
      <c r="E87" s="375"/>
      <c r="F87" s="374"/>
      <c r="G87" s="372"/>
      <c r="H87" s="373"/>
      <c r="I87" s="375"/>
      <c r="J87" s="374"/>
      <c r="K87" s="375"/>
      <c r="L87" s="374"/>
      <c r="M87" s="371"/>
      <c r="N87" s="376"/>
      <c r="O87" s="371"/>
      <c r="P87" s="376"/>
    </row>
    <row r="88" spans="2:17" ht="16.5" customHeight="1" x14ac:dyDescent="0.25"/>
    <row r="89" spans="2:17" ht="16.5" customHeight="1" x14ac:dyDescent="0.25"/>
    <row r="90" spans="2:17" ht="16.5" customHeight="1" x14ac:dyDescent="0.25"/>
    <row r="91" spans="2:17" ht="16.5" customHeight="1" x14ac:dyDescent="0.25"/>
    <row r="101" ht="15" customHeight="1" x14ac:dyDescent="0.25"/>
  </sheetData>
  <mergeCells count="39">
    <mergeCell ref="M80:M82"/>
    <mergeCell ref="M63:M66"/>
    <mergeCell ref="F69:F71"/>
    <mergeCell ref="M69:M71"/>
    <mergeCell ref="F74:F77"/>
    <mergeCell ref="M74:M77"/>
    <mergeCell ref="K63:K66"/>
    <mergeCell ref="F63:F66"/>
    <mergeCell ref="L69:L71"/>
    <mergeCell ref="L74:L77"/>
    <mergeCell ref="E5:E9"/>
    <mergeCell ref="J7:J9"/>
    <mergeCell ref="B87:C87"/>
    <mergeCell ref="J80:J82"/>
    <mergeCell ref="D74:D77"/>
    <mergeCell ref="D80:D82"/>
    <mergeCell ref="F80:F82"/>
    <mergeCell ref="B2:B9"/>
    <mergeCell ref="C2:C9"/>
    <mergeCell ref="D2:D9"/>
    <mergeCell ref="D52:D53"/>
    <mergeCell ref="D63:D66"/>
    <mergeCell ref="D69:D71"/>
    <mergeCell ref="K7:K9"/>
    <mergeCell ref="L7:L9"/>
    <mergeCell ref="F58:F60"/>
    <mergeCell ref="I52:I53"/>
    <mergeCell ref="B1:N1"/>
    <mergeCell ref="J58:J59"/>
    <mergeCell ref="D58:D59"/>
    <mergeCell ref="E2:F4"/>
    <mergeCell ref="G2:L4"/>
    <mergeCell ref="F5:F9"/>
    <mergeCell ref="G5:H5"/>
    <mergeCell ref="I5:J5"/>
    <mergeCell ref="K5:L5"/>
    <mergeCell ref="G7:G9"/>
    <mergeCell ref="H7:H9"/>
    <mergeCell ref="I7:I9"/>
  </mergeCells>
  <pageMargins left="0.7" right="0.7" top="0.75" bottom="0.75" header="0.3" footer="0.3"/>
  <ignoredErrors>
    <ignoredError sqref="E25:H25" formulaRange="1"/>
    <ignoredError sqref="F11 I37:I41 J56:K56 F55:F7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2.график учебного процесса</vt:lpstr>
      <vt:lpstr>3. сводные данные</vt:lpstr>
      <vt:lpstr>4. план учебного процесса</vt:lpstr>
      <vt:lpstr>5.комплексные формы ПА</vt:lpstr>
      <vt:lpstr>6. практика</vt:lpstr>
      <vt:lpstr>7. ПА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777</cp:lastModifiedBy>
  <cp:lastPrinted>2019-08-13T15:58:44Z</cp:lastPrinted>
  <dcterms:created xsi:type="dcterms:W3CDTF">2017-12-21T08:00:33Z</dcterms:created>
  <dcterms:modified xsi:type="dcterms:W3CDTF">2019-08-13T16:02:30Z</dcterms:modified>
</cp:coreProperties>
</file>